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一般预算" sheetId="3" r:id="rId1"/>
    <sheet name="基金预算" sheetId="4" r:id="rId2"/>
    <sheet name="社保基金预算" sheetId="7" r:id="rId3"/>
    <sheet name="一般" sheetId="2" r:id="rId4"/>
    <sheet name="专项" sheetId="1" r:id="rId5"/>
    <sheet name="政府债务9月底" sheetId="9" r:id="rId6"/>
  </sheets>
  <externalReferences>
    <externalReference r:id="rId7"/>
  </externalReferences>
  <definedNames>
    <definedName name="Database" hidden="1">#REF!</definedName>
    <definedName name="地区名称">[1]封面!$B$2:$B$6</definedName>
    <definedName name="收入" hidden="1">#REF!</definedName>
  </definedNames>
  <calcPr calcId="144525"/>
</workbook>
</file>

<file path=xl/sharedStrings.xml><?xml version="1.0" encoding="utf-8"?>
<sst xmlns="http://schemas.openxmlformats.org/spreadsheetml/2006/main" count="409" uniqueCount="366">
  <si>
    <t>2023年一般公共预算收支情况表</t>
  </si>
  <si>
    <t>单位：万元</t>
  </si>
  <si>
    <t>收        入</t>
  </si>
  <si>
    <t>支        出</t>
  </si>
  <si>
    <t>项        目</t>
  </si>
  <si>
    <t>预算数</t>
  </si>
  <si>
    <t>调整预算数</t>
  </si>
  <si>
    <t>一般公共预算收入</t>
  </si>
  <si>
    <t>一般公共预算支出</t>
  </si>
  <si>
    <t>上级补助收入</t>
  </si>
  <si>
    <t>上解上级支出</t>
  </si>
  <si>
    <t xml:space="preserve">    返还性收入</t>
  </si>
  <si>
    <t>上解退税</t>
  </si>
  <si>
    <t xml:space="preserve">    一般性转移支付收入</t>
  </si>
  <si>
    <t xml:space="preserve"> </t>
  </si>
  <si>
    <t xml:space="preserve">    专项转移支付收入</t>
  </si>
  <si>
    <t>上年结余收入</t>
  </si>
  <si>
    <t>调入资金</t>
  </si>
  <si>
    <t>调出资金</t>
  </si>
  <si>
    <t xml:space="preserve">    调入预算稳定调节基金</t>
  </si>
  <si>
    <t xml:space="preserve">    补充预算稳定调节基金</t>
  </si>
  <si>
    <t xml:space="preserve">    从政府性基金预算调入</t>
  </si>
  <si>
    <t xml:space="preserve">    补充预算周转金</t>
  </si>
  <si>
    <t xml:space="preserve">    从国有资本经营预算调入</t>
  </si>
  <si>
    <t xml:space="preserve">    其他调出资金</t>
  </si>
  <si>
    <t xml:space="preserve">    从其他资金调入</t>
  </si>
  <si>
    <t>年终结余</t>
  </si>
  <si>
    <t>地方政府一般债务收入</t>
  </si>
  <si>
    <t>地方政府一般债务还本支出</t>
  </si>
  <si>
    <t>地方政府一般债务转贷收入</t>
  </si>
  <si>
    <t>地方政府一般债务转贷支出</t>
  </si>
  <si>
    <t>接受其他地区援助收入</t>
  </si>
  <si>
    <t>援助其他地区支出</t>
  </si>
  <si>
    <t>收  入  总  计</t>
  </si>
  <si>
    <t>支  出  总  计</t>
  </si>
  <si>
    <t>2023年政府性基金预算收支情况表</t>
  </si>
  <si>
    <t>收       入</t>
  </si>
  <si>
    <t>支       出</t>
  </si>
  <si>
    <t>项       目</t>
  </si>
  <si>
    <t>政府性基金预算收入</t>
  </si>
  <si>
    <t>政府性基金预算支出</t>
  </si>
  <si>
    <t>政府性基金转移收入</t>
  </si>
  <si>
    <t>政府性基金转移支付</t>
  </si>
  <si>
    <t xml:space="preserve">    其中：地方政府性基金调入专项收入</t>
  </si>
  <si>
    <t>地方政府专项债务还本支出</t>
  </si>
  <si>
    <t>地方政府专项债务收入</t>
  </si>
  <si>
    <t>地方政府专项债务转贷支出</t>
  </si>
  <si>
    <t>地方政府专项债务转贷收入</t>
  </si>
  <si>
    <t>2023年社会保险基金预算收支情况表</t>
  </si>
  <si>
    <t>机关事业单位基本养老保险基金</t>
  </si>
  <si>
    <t>城乡居民基本养老保险基金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</si>
  <si>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</si>
  <si>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</si>
  <si>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</si>
  <si>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</si>
  <si>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</si>
  <si>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5、其他收入</t>
  </si>
  <si>
    <t xml:space="preserve">           6、转移收入</t>
  </si>
  <si>
    <t xml:space="preserve">           7、上级补助收入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</si>
  <si>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</si>
  <si>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</si>
  <si>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</si>
  <si>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</si>
  <si>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</si>
  <si>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>三、本年收支结余</t>
  </si>
  <si>
    <t>四、年末滚存结余</t>
  </si>
  <si>
    <t>2022年一般转移支付情况表</t>
  </si>
  <si>
    <t>项      目</t>
  </si>
  <si>
    <t>备注</t>
  </si>
  <si>
    <t>合    计</t>
  </si>
  <si>
    <t xml:space="preserve">    一、均衡性转移支付补助收入</t>
  </si>
  <si>
    <t xml:space="preserve">    二、县级基本财力保障机制奖补资金收入</t>
  </si>
  <si>
    <t xml:space="preserve">    三、结算补助收入</t>
  </si>
  <si>
    <t xml:space="preserve">    四、资源枯竭型城市转移支付补助收入</t>
  </si>
  <si>
    <t xml:space="preserve">    五、产粮（油）大县奖励资金收入</t>
  </si>
  <si>
    <t xml:space="preserve">    六、固定数额补助收入</t>
  </si>
  <si>
    <t xml:space="preserve">    七、革命老区转移支付收入                   </t>
  </si>
  <si>
    <t xml:space="preserve">    八、贫困地区转移支付收入</t>
  </si>
  <si>
    <t xml:space="preserve">    九、公共安全共同财政事权转移支付支出</t>
  </si>
  <si>
    <t xml:space="preserve">    十、教育共同财政事权转移支付收入</t>
  </si>
  <si>
    <t xml:space="preserve">    十一、科学技术共同财政事权转移支付收入</t>
  </si>
  <si>
    <t xml:space="preserve">    十二、文化旅游体育与传媒共同财政事权转移支付收入</t>
  </si>
  <si>
    <t xml:space="preserve">    十三、社会保障和就业共同财政事权转移支付收入</t>
  </si>
  <si>
    <t xml:space="preserve">    十四、卫生健康共同财政事权转移支付收入</t>
  </si>
  <si>
    <t>　　十五、节能环保共同财政事权转移支付支出</t>
  </si>
  <si>
    <t>　　十六、农林水共同财政事权转移支付支出</t>
  </si>
  <si>
    <t xml:space="preserve">    十七、交通运输共同财政事权转移支付收入</t>
  </si>
  <si>
    <t xml:space="preserve">    十八、商业服务业等共同财政事权转移支付收入</t>
  </si>
  <si>
    <t xml:space="preserve">    十九、住房保障共同财政事权转移支付收入</t>
  </si>
  <si>
    <t xml:space="preserve">    二十、灾害防治及应急管理共同财政事权转移支付收入</t>
  </si>
  <si>
    <t xml:space="preserve">    二十一、增值税留抵退税转移支付收入</t>
  </si>
  <si>
    <t xml:space="preserve">    二十二、其他退税减税降费转移支付收入</t>
  </si>
  <si>
    <t xml:space="preserve">    二十三、补充县区财力转移支付收入</t>
  </si>
  <si>
    <t xml:space="preserve">    二十四、其他一般性转移支付</t>
  </si>
  <si>
    <t>2021年专项转移支付情况表</t>
  </si>
  <si>
    <t>预算科目</t>
  </si>
  <si>
    <t>科目名称</t>
  </si>
  <si>
    <t>　公共财政预算资金</t>
  </si>
  <si>
    <t>　　　一般公共服务支出</t>
  </si>
  <si>
    <t>　　　　人大事务</t>
  </si>
  <si>
    <t>　　　　　代表工作</t>
  </si>
  <si>
    <t>　　　　统计信息事务</t>
  </si>
  <si>
    <t>2010507</t>
  </si>
  <si>
    <t xml:space="preserve">          专项普查活动</t>
  </si>
  <si>
    <t>　　　　商贸事务</t>
  </si>
  <si>
    <t>2011304</t>
  </si>
  <si>
    <t xml:space="preserve">          对外贸易管理</t>
  </si>
  <si>
    <t>2011308</t>
  </si>
  <si>
    <t xml:space="preserve">          招商引资</t>
  </si>
  <si>
    <t>20132</t>
  </si>
  <si>
    <t>　　　　组织事务</t>
  </si>
  <si>
    <t>2013299</t>
  </si>
  <si>
    <t>　　　　　其他组织事务支出</t>
  </si>
  <si>
    <t>　　　　其他共产党事务支出</t>
  </si>
  <si>
    <t>2013602</t>
  </si>
  <si>
    <t>　　　　　一般行政管理事务</t>
  </si>
  <si>
    <t>20138</t>
  </si>
  <si>
    <t>　　　　市场监督管理事务</t>
  </si>
  <si>
    <t>2013816</t>
  </si>
  <si>
    <t>　　　　　食品安全监管</t>
  </si>
  <si>
    <t>　　　公共安全支出</t>
  </si>
  <si>
    <t>　　　　公安</t>
  </si>
  <si>
    <t>2040202</t>
  </si>
  <si>
    <t>2040220</t>
  </si>
  <si>
    <t>　　　　　执法办案</t>
  </si>
  <si>
    <t>　　　　司法</t>
  </si>
  <si>
    <t>　　　　　一般行政管理事务【司法】</t>
  </si>
  <si>
    <t>206</t>
  </si>
  <si>
    <t xml:space="preserve">      科学技术</t>
  </si>
  <si>
    <t>20601</t>
  </si>
  <si>
    <t xml:space="preserve">        科学技术管理事务</t>
  </si>
  <si>
    <t>2060199</t>
  </si>
  <si>
    <t xml:space="preserve">          其他科学技术管理事务支出</t>
  </si>
  <si>
    <t>207</t>
  </si>
  <si>
    <t>　　　文化旅游体育与传媒支出</t>
  </si>
  <si>
    <t>　　　　文化和旅游</t>
  </si>
  <si>
    <t>　　　　　群众文化</t>
  </si>
  <si>
    <t xml:space="preserve">          文化创作与保护</t>
  </si>
  <si>
    <t>　　　　文物</t>
  </si>
  <si>
    <t>　　　　　文物保护</t>
  </si>
  <si>
    <t xml:space="preserve">        新闻出版电影</t>
  </si>
  <si>
    <t xml:space="preserve">          其他新闻出版电影支出</t>
  </si>
  <si>
    <t>　　　　其他文化旅游体育与传媒支出</t>
  </si>
  <si>
    <t>　　　　　文化产业发展专项支出</t>
  </si>
  <si>
    <t>　　　社会保障和就业支出</t>
  </si>
  <si>
    <t>20810</t>
  </si>
  <si>
    <t>　　　　社会福利</t>
  </si>
  <si>
    <t>2081006</t>
  </si>
  <si>
    <t>　　　　　养老服务</t>
  </si>
  <si>
    <t>20828</t>
  </si>
  <si>
    <t>　　　　退役军人管理事务</t>
  </si>
  <si>
    <t>2082899</t>
  </si>
  <si>
    <t>　　　　　其他退役军人事务管理支出</t>
  </si>
  <si>
    <t>　　　卫生健康支出</t>
  </si>
  <si>
    <t>　　　　基层医疗卫生机构</t>
  </si>
  <si>
    <t>　　　　　其他基层医疗卫生机构支出</t>
  </si>
  <si>
    <t>　　　　公共卫生</t>
  </si>
  <si>
    <t>　　　　　重大公共卫生服务</t>
  </si>
  <si>
    <t>2100410</t>
  </si>
  <si>
    <t xml:space="preserve">          突发公共卫生事件应急处置</t>
  </si>
  <si>
    <t xml:space="preserve">        中医药</t>
  </si>
  <si>
    <t xml:space="preserve">          中医药专项</t>
  </si>
  <si>
    <t>　　　　计划生育事务</t>
  </si>
  <si>
    <t>2100717</t>
  </si>
  <si>
    <t>　　　　　计划生育事务</t>
  </si>
  <si>
    <t>　　　节能环保支出</t>
  </si>
  <si>
    <t>　　　　污染防治</t>
  </si>
  <si>
    <t>　　　　　大气</t>
  </si>
  <si>
    <t xml:space="preserve">          水体</t>
  </si>
  <si>
    <t>21104</t>
  </si>
  <si>
    <t xml:space="preserve">      自然生态保护</t>
  </si>
  <si>
    <t>2110401</t>
  </si>
  <si>
    <t xml:space="preserve">          生态保护</t>
  </si>
  <si>
    <t xml:space="preserve">        能源节约利用</t>
  </si>
  <si>
    <t xml:space="preserve">         能源节约利用</t>
  </si>
  <si>
    <t xml:space="preserve">      城乡社区事务</t>
  </si>
  <si>
    <t>21203</t>
  </si>
  <si>
    <t xml:space="preserve">        城乡社区公共设施</t>
  </si>
  <si>
    <t>2120303</t>
  </si>
  <si>
    <t xml:space="preserve">          小城镇基础设施建设</t>
  </si>
  <si>
    <t>2120399</t>
  </si>
  <si>
    <t xml:space="preserve">          其他城乡社区公共设施支出</t>
  </si>
  <si>
    <t>　　　农林水支出</t>
  </si>
  <si>
    <t>　　　　农业农村</t>
  </si>
  <si>
    <t>　　　　　科技转化与推广服务</t>
  </si>
  <si>
    <t>　　　　　农产品质量安全</t>
  </si>
  <si>
    <t>　　　　　农业结构调整补贴</t>
  </si>
  <si>
    <t>　　　　　农业生产发展</t>
  </si>
  <si>
    <t>　　　　　农村社会事业</t>
  </si>
  <si>
    <t>　　　　　农业资源保护修复与利用</t>
  </si>
  <si>
    <t>2130199</t>
  </si>
  <si>
    <t xml:space="preserve">          其他农业农村支出</t>
  </si>
  <si>
    <t>　　　　林业和草原</t>
  </si>
  <si>
    <t>　　　　　林业草原防灾减灾</t>
  </si>
  <si>
    <t>　　　　　其他林业和草原支出</t>
  </si>
  <si>
    <t>　　　　水利</t>
  </si>
  <si>
    <t>2130305</t>
  </si>
  <si>
    <t>　　　　　水利工程建设</t>
  </si>
  <si>
    <t>2130399</t>
  </si>
  <si>
    <t>　　　　　其他水利支出</t>
  </si>
  <si>
    <t>　　　　扶贫</t>
  </si>
  <si>
    <t>2130599</t>
  </si>
  <si>
    <t>　　　　　其他巩固脱贫攻坚成果衔接乡村振兴支出</t>
  </si>
  <si>
    <t>　　　　农村综合改革</t>
  </si>
  <si>
    <t>　　　　　对村级一事一议的补助</t>
  </si>
  <si>
    <t>　　　　普惠金融发展支出</t>
  </si>
  <si>
    <t>　　　　　创业担保贷款贴息</t>
  </si>
  <si>
    <t xml:space="preserve">          其他普惠金融发展支出</t>
  </si>
  <si>
    <t>21399</t>
  </si>
  <si>
    <t xml:space="preserve">        其他金融支农支持支出</t>
  </si>
  <si>
    <t>2139999</t>
  </si>
  <si>
    <t xml:space="preserve">          其他农林水事务支出</t>
  </si>
  <si>
    <t>　　　交通运输支出</t>
  </si>
  <si>
    <t>　　　　公路水路运输</t>
  </si>
  <si>
    <t>　　　　　公路建设【公路水路运输】</t>
  </si>
  <si>
    <t>　　　　　公路养护【公路水路运输】</t>
  </si>
  <si>
    <t>　　　　　其他公路水路运输支出</t>
  </si>
  <si>
    <t>21499</t>
  </si>
  <si>
    <t xml:space="preserve">        其他交通运输支出</t>
  </si>
  <si>
    <t>2149999</t>
  </si>
  <si>
    <t xml:space="preserve">          其他交通运输支出</t>
  </si>
  <si>
    <t>　　　资源勘探工业信息等支出</t>
  </si>
  <si>
    <t>21502</t>
  </si>
  <si>
    <t>　　　　制造业</t>
  </si>
  <si>
    <t>2150210</t>
  </si>
  <si>
    <t>　　　　　工艺品及其他制造业</t>
  </si>
  <si>
    <t>　　　　支持中小企业发展和管理支出</t>
  </si>
  <si>
    <t>　　　　　中小企业发展专项</t>
  </si>
  <si>
    <t>　　　商业服务业等支出</t>
  </si>
  <si>
    <t>21602</t>
  </si>
  <si>
    <t>　　　　商业流通事务</t>
  </si>
  <si>
    <t>2160299</t>
  </si>
  <si>
    <t>　　　　　其他商业流通事务支出</t>
  </si>
  <si>
    <t>21606</t>
  </si>
  <si>
    <t>　　　　涉外发展服务支出</t>
  </si>
  <si>
    <t>2160699</t>
  </si>
  <si>
    <t>　　　　　其他涉外发展服务支出</t>
  </si>
  <si>
    <t>　　　　其他商业服务业等支出</t>
  </si>
  <si>
    <t>　　　　　其他商业服务业等支出</t>
  </si>
  <si>
    <t>220</t>
  </si>
  <si>
    <t xml:space="preserve">      自然资源海洋气象等事务</t>
  </si>
  <si>
    <t>22001</t>
  </si>
  <si>
    <t xml:space="preserve">        自然资源事务</t>
  </si>
  <si>
    <t>2200106</t>
  </si>
  <si>
    <t xml:space="preserve">          土地资源利用与保护</t>
  </si>
  <si>
    <t>2200199</t>
  </si>
  <si>
    <t xml:space="preserve">          其他国土资源事务支出</t>
  </si>
  <si>
    <t>222</t>
  </si>
  <si>
    <t xml:space="preserve">      粮油物资储备支出</t>
  </si>
  <si>
    <t>22205</t>
  </si>
  <si>
    <t xml:space="preserve">        重要商品储备</t>
  </si>
  <si>
    <t>2220503</t>
  </si>
  <si>
    <t xml:space="preserve">          肉类储备</t>
  </si>
  <si>
    <t xml:space="preserve">      灾害防治及应急管理支出</t>
  </si>
  <si>
    <t>22406</t>
  </si>
  <si>
    <t xml:space="preserve">        自然灾害防治</t>
  </si>
  <si>
    <t>2240601</t>
  </si>
  <si>
    <t xml:space="preserve">          地质灾害防治</t>
  </si>
  <si>
    <t>　　　其他支出</t>
  </si>
  <si>
    <t>　　　　其他支出</t>
  </si>
  <si>
    <t>2299999</t>
  </si>
  <si>
    <t>　　　　　其他支出</t>
  </si>
  <si>
    <t>　政府性基金</t>
  </si>
  <si>
    <t xml:space="preserve">      文化旅游体育与传媒支出</t>
  </si>
  <si>
    <t>20707</t>
  </si>
  <si>
    <t xml:space="preserve">        国家电影事业发展专项资金安排的支出</t>
  </si>
  <si>
    <t>2070701</t>
  </si>
  <si>
    <t xml:space="preserve">          资助国产影片放映</t>
  </si>
  <si>
    <t>　　　　大中型水库移民后期扶持基金支出</t>
  </si>
  <si>
    <t>　　　　　移民补助【大中型水库移民后期扶持基金支出】</t>
  </si>
  <si>
    <t>　　　城乡社区支出</t>
  </si>
  <si>
    <t>　　　　国有土地使用权出让收入安排的支出</t>
  </si>
  <si>
    <t>2120804</t>
  </si>
  <si>
    <t xml:space="preserve">          农村基础设施建设支出</t>
  </si>
  <si>
    <t>2120816</t>
  </si>
  <si>
    <t xml:space="preserve">          农业农村生态环境支出</t>
  </si>
  <si>
    <t xml:space="preserve">        农业土地开发资金安排的支出</t>
  </si>
  <si>
    <t>213</t>
  </si>
  <si>
    <t xml:space="preserve">      农林水支出</t>
  </si>
  <si>
    <t>21369</t>
  </si>
  <si>
    <t xml:space="preserve">        国家重大水利工程建设基金安排的支出</t>
  </si>
  <si>
    <t>2136999</t>
  </si>
  <si>
    <t xml:space="preserve">          其他重大水利工程建设基金支出</t>
  </si>
  <si>
    <t>229</t>
  </si>
  <si>
    <t xml:space="preserve">      其他支出</t>
  </si>
  <si>
    <t>22960</t>
  </si>
  <si>
    <t xml:space="preserve">        彩票公益金安排的支出</t>
  </si>
  <si>
    <t>2296002</t>
  </si>
  <si>
    <t xml:space="preserve">          用于社会福利的彩票公益金支出</t>
  </si>
  <si>
    <t>2296003</t>
  </si>
  <si>
    <t xml:space="preserve">          用于体育事业的彩票公益金支出</t>
  </si>
  <si>
    <t>2296006</t>
  </si>
  <si>
    <t xml:space="preserve">          用于残疾人事业的彩票公益金支出</t>
  </si>
  <si>
    <t>2296010</t>
  </si>
  <si>
    <t xml:space="preserve">          用于文化事业的彩票公益金支出</t>
  </si>
  <si>
    <t>2296099</t>
  </si>
  <si>
    <t xml:space="preserve">          用于其他社会公益事业的彩票公益金支出</t>
  </si>
  <si>
    <t xml:space="preserve">  国有资本经营预算支出</t>
  </si>
  <si>
    <t>　　　国有资本经营预算支出</t>
  </si>
  <si>
    <t>　　　　解决历史遗留问题及改革成本支出</t>
  </si>
  <si>
    <t>　　　　　国有企业退休人员社会化管理补助支出</t>
  </si>
  <si>
    <t>2023年9月高平市政府债务限额及余额情况表</t>
  </si>
  <si>
    <t>类型</t>
  </si>
  <si>
    <t>项目</t>
  </si>
  <si>
    <t>限额</t>
  </si>
  <si>
    <t>余额</t>
  </si>
  <si>
    <t>一般债务</t>
  </si>
  <si>
    <t>存量债务</t>
  </si>
  <si>
    <t>神农路北延2015</t>
  </si>
  <si>
    <t>精卫路2015（南内环—南赵庄南大桥段）</t>
  </si>
  <si>
    <t>丹河景观工程2015</t>
  </si>
  <si>
    <t>二期集中供热工程2015</t>
  </si>
  <si>
    <t>建设路南延2015</t>
  </si>
  <si>
    <t>中小学校舍安全工程（2019年再融资）</t>
  </si>
  <si>
    <t>2018年置换债券（2023年再融资）</t>
  </si>
  <si>
    <t>易地扶贫搬迁</t>
  </si>
  <si>
    <t>精卫路工程一般债券资金</t>
  </si>
  <si>
    <t>丹河市区段景观绿化工程一般债券资金</t>
  </si>
  <si>
    <t>农村供排水工程</t>
  </si>
  <si>
    <t>太行一号国家风景道建设项目</t>
  </si>
  <si>
    <t>2020年再融资</t>
  </si>
  <si>
    <t>二号消防站</t>
  </si>
  <si>
    <t>雨水情测报项目及安全监测项目</t>
  </si>
  <si>
    <t>雨水情测报及安全监测项目</t>
  </si>
  <si>
    <t>高平市北部旅游大通道工程</t>
  </si>
  <si>
    <t>高平市沟北村至果则沟村旅游道路工程</t>
  </si>
  <si>
    <t>2023年小型水库安全运行项目</t>
  </si>
  <si>
    <t>小计</t>
  </si>
  <si>
    <t>专项债务</t>
  </si>
  <si>
    <t>集中供热二期工程2016</t>
  </si>
  <si>
    <t>建设路南延工程</t>
  </si>
  <si>
    <t>第二污水处理厂工程</t>
  </si>
  <si>
    <t>五路一河工程</t>
  </si>
  <si>
    <t>客运南侧支路工程</t>
  </si>
  <si>
    <t>金峰南路工程</t>
  </si>
  <si>
    <t>城南居委棚户区改造项目</t>
  </si>
  <si>
    <t>2018年置换债券（专项）</t>
  </si>
  <si>
    <t>乡村余热供暖工程</t>
  </si>
  <si>
    <t>2018年城市集中供暖工程</t>
  </si>
  <si>
    <t>太行一号国家风景道（高平段）</t>
  </si>
  <si>
    <t>2019年新增土储专项</t>
  </si>
  <si>
    <t>2019年集中供热二期</t>
  </si>
  <si>
    <t>2017-2018年集中供热工程</t>
  </si>
  <si>
    <t>高铁站前广场工程项目</t>
  </si>
  <si>
    <t>第三热源厂热电联产项目</t>
  </si>
  <si>
    <t>台湾产业园项目</t>
  </si>
  <si>
    <t>太华幼儿园项目</t>
  </si>
  <si>
    <t>余热利用集中供热工程</t>
  </si>
  <si>
    <t>不锈钢产业园标准厂房及附属配套设施建设项目</t>
  </si>
  <si>
    <t>米山园区一期标准化厂房项目</t>
  </si>
  <si>
    <t>殡仪馆项目</t>
  </si>
  <si>
    <t>锦华幼儿园项目</t>
  </si>
  <si>
    <t>神农路幼儿园项目</t>
  </si>
  <si>
    <t>台湾产业园建设项目二期工程</t>
  </si>
  <si>
    <t>不锈钢产业园电力迁改项目</t>
  </si>
  <si>
    <t>兴园路（米山工业大道-S331）道路工程</t>
  </si>
  <si>
    <t>秦庄、东山片区集中供热项目</t>
  </si>
  <si>
    <t>高平市福利服务中心项目</t>
  </si>
  <si>
    <t>高平市中医医院智慧医疗平台项目</t>
  </si>
  <si>
    <t>国道208晋中长治界至晋城金村（长治司马至高平刘庄段）改扩建工程</t>
  </si>
  <si>
    <t>高平智创城先导区建设项目</t>
  </si>
  <si>
    <t>高平市城市燃气管道及设施更新改造项目</t>
  </si>
  <si>
    <t>高平市高铁新区丹米110kv线路迁改工程</t>
  </si>
  <si>
    <t>高平市南城街街道龙渠社区城中村（片区）改造回迁安置房</t>
  </si>
  <si>
    <t>合计</t>
  </si>
  <si>
    <t xml:space="preserve">    备注：2023年政府债务在债务限额之内。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</si>
</sst>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_(* #,##0_);_(* \(#,##0\);_(* &quot;-&quot;_);_(@_)"/>
    <numFmt numFmtId="181" formatCode="_(* #,##0.00_);_(* \(#,##0.00\);_(* &quot;-&quot;??_);_(@_)"/>
    <numFmt numFmtId="182" formatCode="0.00_ "/>
    <numFmt numFmtId="183" formatCode="0_ "/>
    <numFmt numFmtId="184" formatCode="0_);[Red]\(0\)"/>
  </numFmts>
  <fonts count="36">
    <font>
      <sz val="12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8"/>
      <color indexed="8"/>
      <name val="黑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仿宋"/>
      <charset val="134"/>
    </font>
    <font>
      <b/>
      <sz val="12"/>
      <color indexed="8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35" fillId="0" borderId="0"/>
  </cellStyleXfs>
  <cellXfs count="1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83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82" fontId="3" fillId="2" borderId="2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5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 applyFill="1" applyAlignment="1"/>
    <xf numFmtId="184" fontId="6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4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/>
    <xf numFmtId="0" fontId="7" fillId="0" borderId="2" xfId="0" applyFont="1" applyFill="1" applyBorder="1">
      <alignment vertical="center"/>
    </xf>
    <xf numFmtId="183" fontId="7" fillId="0" borderId="2" xfId="0" applyNumberFormat="1" applyFont="1" applyFill="1" applyBorder="1" applyAlignment="1"/>
    <xf numFmtId="184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/>
    <xf numFmtId="0" fontId="0" fillId="0" borderId="0" xfId="0" applyFill="1" applyAlignment="1">
      <alignment vertical="center"/>
    </xf>
    <xf numFmtId="0" fontId="6" fillId="0" borderId="0" xfId="52" applyFont="1" applyFill="1">
      <alignment vertical="center"/>
    </xf>
    <xf numFmtId="0" fontId="0" fillId="0" borderId="0" xfId="52" applyFont="1" applyFill="1" applyAlignment="1">
      <alignment vertical="center" wrapText="1"/>
    </xf>
    <xf numFmtId="0" fontId="0" fillId="0" borderId="0" xfId="52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52" applyFont="1" applyFill="1" applyBorder="1" applyAlignment="1">
      <alignment horizontal="center" vertical="center" wrapText="1"/>
    </xf>
    <xf numFmtId="183" fontId="4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83" fontId="8" fillId="0" borderId="2" xfId="52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52" applyFont="1" applyFill="1" applyBorder="1">
      <alignment vertical="center"/>
    </xf>
    <xf numFmtId="0" fontId="7" fillId="0" borderId="2" xfId="52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right" vertical="center"/>
    </xf>
    <xf numFmtId="183" fontId="7" fillId="0" borderId="2" xfId="52" applyNumberFormat="1" applyFont="1" applyFill="1" applyBorder="1" applyAlignment="1">
      <alignment horizontal="right" vertical="center"/>
    </xf>
    <xf numFmtId="183" fontId="7" fillId="2" borderId="2" xfId="52" applyNumberFormat="1" applyFont="1" applyFill="1" applyBorder="1" applyAlignment="1">
      <alignment horizontal="right" vertical="center"/>
    </xf>
    <xf numFmtId="0" fontId="7" fillId="2" borderId="2" xfId="52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183" fontId="5" fillId="0" borderId="2" xfId="0" applyNumberFormat="1" applyFont="1" applyFill="1" applyBorder="1" applyAlignment="1" applyProtection="1">
      <alignment horizontal="right" vertical="center"/>
    </xf>
    <xf numFmtId="183" fontId="11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/>
    <xf numFmtId="0" fontId="0" fillId="0" borderId="0" xfId="0" applyFill="1" applyBorder="1" applyAlignment="1"/>
    <xf numFmtId="0" fontId="11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83" fontId="4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left" vertical="center"/>
    </xf>
    <xf numFmtId="183" fontId="7" fillId="0" borderId="2" xfId="0" applyNumberFormat="1" applyFont="1" applyFill="1" applyBorder="1" applyAlignment="1" applyProtection="1">
      <alignment horizontal="right" vertical="center"/>
    </xf>
    <xf numFmtId="183" fontId="7" fillId="0" borderId="2" xfId="0" applyNumberFormat="1" applyFont="1" applyFill="1" applyBorder="1" applyAlignment="1">
      <alignment vertical="center"/>
    </xf>
    <xf numFmtId="183" fontId="7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183" fontId="7" fillId="0" borderId="2" xfId="0" applyNumberFormat="1" applyFont="1" applyFill="1" applyBorder="1" applyAlignment="1" applyProtection="1">
      <alignment vertical="center"/>
      <protection locked="0"/>
    </xf>
    <xf numFmtId="183" fontId="7" fillId="0" borderId="2" xfId="0" applyNumberFormat="1" applyFont="1" applyFill="1" applyBorder="1" applyAlignment="1">
      <alignment vertical="center" shrinkToFit="1"/>
    </xf>
    <xf numFmtId="1" fontId="7" fillId="0" borderId="2" xfId="0" applyNumberFormat="1" applyFont="1" applyFill="1" applyBorder="1" applyAlignment="1" applyProtection="1">
      <alignment vertical="center"/>
    </xf>
    <xf numFmtId="184" fontId="8" fillId="0" borderId="2" xfId="0" applyNumberFormat="1" applyFont="1" applyFill="1" applyBorder="1" applyAlignment="1" applyProtection="1">
      <alignment horizontal="center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183" fontId="8" fillId="0" borderId="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left" vertical="center"/>
    </xf>
    <xf numFmtId="183" fontId="7" fillId="0" borderId="2" xfId="49" applyNumberFormat="1" applyFont="1" applyFill="1" applyBorder="1" applyAlignment="1">
      <alignment horizontal="right" vertical="center"/>
    </xf>
    <xf numFmtId="183" fontId="7" fillId="0" borderId="0" xfId="49" applyNumberFormat="1" applyFont="1" applyFill="1" applyBorder="1" applyAlignment="1">
      <alignment horizontal="right" vertical="center"/>
    </xf>
    <xf numFmtId="10" fontId="7" fillId="0" borderId="0" xfId="49" applyNumberFormat="1" applyFont="1" applyFill="1" applyBorder="1" applyAlignment="1">
      <alignment horizontal="right" vertical="center"/>
    </xf>
    <xf numFmtId="183" fontId="7" fillId="0" borderId="2" xfId="0" applyNumberFormat="1" applyFont="1" applyFill="1" applyBorder="1" applyAlignment="1" applyProtection="1">
      <alignment horizontal="left" vertical="center"/>
      <protection locked="0"/>
    </xf>
    <xf numFmtId="183" fontId="7" fillId="0" borderId="2" xfId="49" applyNumberFormat="1" applyFont="1" applyFill="1" applyBorder="1" applyAlignment="1" applyProtection="1">
      <alignment horizontal="right" vertical="center"/>
      <protection locked="0"/>
    </xf>
    <xf numFmtId="183" fontId="7" fillId="0" borderId="0" xfId="49" applyNumberFormat="1" applyFont="1" applyFill="1" applyBorder="1" applyAlignment="1" applyProtection="1">
      <alignment horizontal="right" vertical="center"/>
      <protection locked="0"/>
    </xf>
    <xf numFmtId="183" fontId="7" fillId="0" borderId="0" xfId="0" applyNumberFormat="1" applyFont="1" applyFill="1" applyBorder="1" applyAlignment="1" applyProtection="1">
      <alignment vertical="center"/>
    </xf>
    <xf numFmtId="183" fontId="8" fillId="0" borderId="2" xfId="49" applyNumberFormat="1" applyFont="1" applyFill="1" applyBorder="1" applyAlignment="1">
      <alignment horizontal="right" vertical="center"/>
    </xf>
    <xf numFmtId="183" fontId="8" fillId="0" borderId="0" xfId="49" applyNumberFormat="1" applyFont="1" applyFill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一般预算调整表格2016-12-24" xfId="49"/>
    <cellStyle name="常规 2" xfId="50"/>
    <cellStyle name="常规 3" xfId="51"/>
    <cellStyle name="常规_2010年预算县区加表" xfId="52"/>
    <cellStyle name="千位[0]_旬报" xfId="53"/>
    <cellStyle name="千位_旬报" xfId="54"/>
    <cellStyle name="样式 1" xfId="55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508;&#21439;&#27719;&#24635;&#26187;&#22478;&#24066;2014&#24180;&#22320;&#26041;&#36130;&#25919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结算事项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10.120.1.190:8808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11" sqref="B11"/>
    </sheetView>
  </sheetViews>
  <sheetFormatPr defaultColWidth="9" defaultRowHeight="14.25" outlineLevelCol="7"/>
  <cols>
    <col min="1" max="1" width="27.625" style="110" customWidth="1"/>
    <col min="2" max="2" width="10.625" style="110" customWidth="1"/>
    <col min="3" max="3" width="10.625" style="111" customWidth="1"/>
    <col min="4" max="4" width="27.625" style="112" customWidth="1"/>
    <col min="5" max="5" width="10.625" style="112" customWidth="1"/>
    <col min="6" max="8" width="10.625" style="113" customWidth="1"/>
    <col min="9" max="16384" width="9" style="110"/>
  </cols>
  <sheetData>
    <row r="1" s="89" customFormat="1" ht="36" customHeight="1" spans="1:8">
      <c r="A1" s="90" t="s">
        <v>0</v>
      </c>
      <c r="B1" s="90"/>
      <c r="C1" s="90"/>
      <c r="D1" s="90"/>
      <c r="E1" s="90"/>
      <c r="F1" s="90"/>
      <c r="G1" s="90"/>
      <c r="H1" s="90"/>
    </row>
    <row r="2" s="89" customFormat="1" ht="21" customHeight="1" spans="1:8">
      <c r="A2" s="91"/>
      <c r="B2" s="92"/>
      <c r="C2" s="93"/>
      <c r="D2" s="94"/>
      <c r="E2" s="94"/>
      <c r="F2" s="95" t="s">
        <v>1</v>
      </c>
      <c r="G2" s="95"/>
      <c r="H2" s="95"/>
    </row>
    <row r="3" s="89" customFormat="1" ht="24" customHeight="1" spans="1:8">
      <c r="A3" s="114" t="s">
        <v>2</v>
      </c>
      <c r="B3" s="114"/>
      <c r="C3" s="114"/>
      <c r="D3" s="114" t="s">
        <v>3</v>
      </c>
      <c r="E3" s="114"/>
      <c r="F3" s="114"/>
      <c r="G3" s="115"/>
      <c r="H3" s="115"/>
    </row>
    <row r="4" s="89" customFormat="1" ht="24" customHeight="1" spans="1:8">
      <c r="A4" s="116" t="s">
        <v>4</v>
      </c>
      <c r="B4" s="117" t="s">
        <v>5</v>
      </c>
      <c r="C4" s="117" t="s">
        <v>6</v>
      </c>
      <c r="D4" s="117" t="s">
        <v>4</v>
      </c>
      <c r="E4" s="117" t="s">
        <v>5</v>
      </c>
      <c r="F4" s="117" t="s">
        <v>6</v>
      </c>
      <c r="G4" s="118"/>
      <c r="H4" s="118"/>
    </row>
    <row r="5" s="89" customFormat="1" ht="24" customHeight="1" spans="1:8">
      <c r="A5" s="98" t="s">
        <v>7</v>
      </c>
      <c r="B5" s="101">
        <v>603100</v>
      </c>
      <c r="C5" s="101">
        <v>603100</v>
      </c>
      <c r="D5" s="119" t="s">
        <v>8</v>
      </c>
      <c r="E5" s="120">
        <v>783815</v>
      </c>
      <c r="F5" s="120">
        <v>888201</v>
      </c>
      <c r="G5" s="121"/>
      <c r="H5" s="122"/>
    </row>
    <row r="6" s="89" customFormat="1" ht="24" customHeight="1" spans="1:8">
      <c r="A6" s="98" t="s">
        <v>9</v>
      </c>
      <c r="B6" s="101">
        <f>SUM(B7:B9)</f>
        <v>130211</v>
      </c>
      <c r="C6" s="101">
        <f>SUM(C7:C9)</f>
        <v>163038</v>
      </c>
      <c r="D6" s="123" t="s">
        <v>10</v>
      </c>
      <c r="E6" s="124">
        <v>18477</v>
      </c>
      <c r="F6" s="124">
        <v>23477</v>
      </c>
      <c r="G6" s="125"/>
      <c r="H6" s="125"/>
    </row>
    <row r="7" s="89" customFormat="1" ht="24" customHeight="1" spans="1:8">
      <c r="A7" s="98" t="s">
        <v>11</v>
      </c>
      <c r="B7" s="101">
        <v>-4003</v>
      </c>
      <c r="C7" s="101">
        <v>-4003</v>
      </c>
      <c r="D7" s="123" t="s">
        <v>12</v>
      </c>
      <c r="E7" s="120"/>
      <c r="F7" s="124"/>
      <c r="G7" s="125"/>
      <c r="H7" s="125"/>
    </row>
    <row r="8" s="89" customFormat="1" ht="24" customHeight="1" spans="1:8">
      <c r="A8" s="101" t="s">
        <v>13</v>
      </c>
      <c r="B8" s="101">
        <f>129774-21</f>
        <v>129753</v>
      </c>
      <c r="C8" s="101">
        <v>149035</v>
      </c>
      <c r="D8" s="123" t="s">
        <v>14</v>
      </c>
      <c r="E8" s="120"/>
      <c r="F8" s="120"/>
      <c r="G8" s="121"/>
      <c r="H8" s="121"/>
    </row>
    <row r="9" s="89" customFormat="1" ht="24" customHeight="1" spans="1:8">
      <c r="A9" s="101" t="s">
        <v>15</v>
      </c>
      <c r="B9" s="101">
        <v>4461</v>
      </c>
      <c r="C9" s="101">
        <v>18006</v>
      </c>
      <c r="D9" s="101" t="s">
        <v>14</v>
      </c>
      <c r="E9" s="120"/>
      <c r="F9" s="120"/>
      <c r="G9" s="121"/>
      <c r="H9" s="121"/>
    </row>
    <row r="10" s="89" customFormat="1" ht="24" customHeight="1" spans="1:8">
      <c r="A10" s="101" t="s">
        <v>16</v>
      </c>
      <c r="B10" s="103">
        <v>25956</v>
      </c>
      <c r="C10" s="103">
        <v>25956</v>
      </c>
      <c r="D10" s="100"/>
      <c r="E10" s="120"/>
      <c r="F10" s="120"/>
      <c r="G10" s="121"/>
      <c r="H10" s="121"/>
    </row>
    <row r="11" s="89" customFormat="1" ht="24" customHeight="1" spans="1:8">
      <c r="A11" s="101" t="s">
        <v>17</v>
      </c>
      <c r="B11" s="101">
        <f>SUM(B12:B15)</f>
        <v>59388</v>
      </c>
      <c r="C11" s="101">
        <f>SUM(C12:C15)</f>
        <v>119388</v>
      </c>
      <c r="D11" s="123" t="s">
        <v>18</v>
      </c>
      <c r="E11" s="101"/>
      <c r="F11" s="101"/>
      <c r="G11" s="126"/>
      <c r="H11" s="126"/>
    </row>
    <row r="12" s="89" customFormat="1" ht="24" customHeight="1" spans="1:8">
      <c r="A12" s="101" t="s">
        <v>19</v>
      </c>
      <c r="B12" s="103">
        <v>59379</v>
      </c>
      <c r="C12" s="103">
        <v>119379</v>
      </c>
      <c r="D12" s="103" t="s">
        <v>20</v>
      </c>
      <c r="E12" s="120"/>
      <c r="F12" s="120"/>
      <c r="G12" s="121"/>
      <c r="H12" s="121"/>
    </row>
    <row r="13" s="89" customFormat="1" ht="24" customHeight="1" spans="1:8">
      <c r="A13" s="101" t="s">
        <v>21</v>
      </c>
      <c r="B13" s="101"/>
      <c r="C13" s="101"/>
      <c r="D13" s="103" t="s">
        <v>22</v>
      </c>
      <c r="E13" s="120"/>
      <c r="F13" s="120"/>
      <c r="G13" s="121"/>
      <c r="H13" s="121"/>
    </row>
    <row r="14" s="89" customFormat="1" ht="24" customHeight="1" spans="1:8">
      <c r="A14" s="101" t="s">
        <v>23</v>
      </c>
      <c r="B14" s="101">
        <v>9</v>
      </c>
      <c r="C14" s="101">
        <v>9</v>
      </c>
      <c r="D14" s="103" t="s">
        <v>24</v>
      </c>
      <c r="E14" s="120"/>
      <c r="F14" s="120"/>
      <c r="G14" s="121"/>
      <c r="H14" s="121"/>
    </row>
    <row r="15" s="89" customFormat="1" ht="24" customHeight="1" spans="1:8">
      <c r="A15" s="101" t="s">
        <v>25</v>
      </c>
      <c r="B15" s="103"/>
      <c r="C15" s="103"/>
      <c r="D15" s="123" t="s">
        <v>26</v>
      </c>
      <c r="E15" s="120"/>
      <c r="F15" s="120"/>
      <c r="G15" s="121"/>
      <c r="H15" s="121"/>
    </row>
    <row r="16" s="89" customFormat="1" ht="24" customHeight="1" spans="1:8">
      <c r="A16" s="101" t="s">
        <v>27</v>
      </c>
      <c r="B16" s="103"/>
      <c r="C16" s="103"/>
      <c r="D16" s="103" t="s">
        <v>28</v>
      </c>
      <c r="E16" s="120">
        <v>11363</v>
      </c>
      <c r="F16" s="120">
        <v>11363</v>
      </c>
      <c r="G16" s="121"/>
      <c r="H16" s="121"/>
    </row>
    <row r="17" s="89" customFormat="1" ht="24" customHeight="1" spans="1:8">
      <c r="A17" s="101" t="s">
        <v>29</v>
      </c>
      <c r="B17" s="103"/>
      <c r="C17" s="103">
        <v>11559</v>
      </c>
      <c r="D17" s="103" t="s">
        <v>30</v>
      </c>
      <c r="E17" s="120"/>
      <c r="F17" s="120"/>
      <c r="G17" s="121"/>
      <c r="H17" s="121"/>
    </row>
    <row r="18" s="89" customFormat="1" ht="24" customHeight="1" spans="1:8">
      <c r="A18" s="101" t="s">
        <v>31</v>
      </c>
      <c r="B18" s="103"/>
      <c r="C18" s="103"/>
      <c r="D18" s="103" t="s">
        <v>32</v>
      </c>
      <c r="E18" s="120">
        <v>5000</v>
      </c>
      <c r="F18" s="120"/>
      <c r="G18" s="121"/>
      <c r="H18" s="121"/>
    </row>
    <row r="19" s="89" customFormat="1" ht="24" customHeight="1" spans="1:8">
      <c r="A19" s="106" t="s">
        <v>33</v>
      </c>
      <c r="B19" s="107">
        <f>SUM(B5:B6,B10:B11,B16:B18)</f>
        <v>818655</v>
      </c>
      <c r="C19" s="107">
        <f>SUM(C5:C6,C10:C11,C16:C18)</f>
        <v>923041</v>
      </c>
      <c r="D19" s="106" t="s">
        <v>34</v>
      </c>
      <c r="E19" s="127">
        <f>SUM(E5:E18)</f>
        <v>818655</v>
      </c>
      <c r="F19" s="127">
        <f>SUM(F5:F18)</f>
        <v>923041</v>
      </c>
      <c r="G19" s="128"/>
      <c r="H19" s="128"/>
    </row>
  </sheetData>
  <mergeCells count="4">
    <mergeCell ref="A1:F1"/>
    <mergeCell ref="D2:E2"/>
    <mergeCell ref="A3:C3"/>
    <mergeCell ref="D3:F3"/>
  </mergeCells>
  <printOptions horizontalCentered="1"/>
  <pageMargins left="0.75" right="0.75" top="0.59" bottom="0.55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1" sqref="C11"/>
    </sheetView>
  </sheetViews>
  <sheetFormatPr defaultColWidth="9" defaultRowHeight="14.25" outlineLevelCol="5"/>
  <cols>
    <col min="1" max="1" width="35.125" customWidth="1"/>
    <col min="2" max="2" width="10" customWidth="1"/>
    <col min="3" max="3" width="11.5" customWidth="1"/>
    <col min="4" max="4" width="35.125" customWidth="1"/>
    <col min="5" max="5" width="10" customWidth="1"/>
    <col min="6" max="6" width="11.5" customWidth="1"/>
  </cols>
  <sheetData>
    <row r="1" ht="39" customHeight="1" spans="1:6">
      <c r="A1" s="90" t="s">
        <v>35</v>
      </c>
      <c r="B1" s="90"/>
      <c r="C1" s="90"/>
      <c r="D1" s="90"/>
      <c r="E1" s="90"/>
      <c r="F1" s="90"/>
    </row>
    <row r="2" s="89" customFormat="1" ht="21" customHeight="1" spans="1:6">
      <c r="A2" s="91"/>
      <c r="B2" s="92"/>
      <c r="C2" s="93"/>
      <c r="D2" s="94"/>
      <c r="E2" s="94"/>
      <c r="F2" s="95" t="s">
        <v>1</v>
      </c>
    </row>
    <row r="3" ht="24" customHeight="1" spans="1:6">
      <c r="A3" s="96" t="s">
        <v>36</v>
      </c>
      <c r="B3" s="96"/>
      <c r="C3" s="96"/>
      <c r="D3" s="96" t="s">
        <v>37</v>
      </c>
      <c r="E3" s="96"/>
      <c r="F3" s="96"/>
    </row>
    <row r="4" ht="24" customHeight="1" spans="1:6">
      <c r="A4" s="97" t="s">
        <v>38</v>
      </c>
      <c r="B4" s="97" t="s">
        <v>5</v>
      </c>
      <c r="C4" s="97" t="s">
        <v>6</v>
      </c>
      <c r="D4" s="97" t="s">
        <v>38</v>
      </c>
      <c r="E4" s="97" t="s">
        <v>5</v>
      </c>
      <c r="F4" s="97" t="s">
        <v>6</v>
      </c>
    </row>
    <row r="5" ht="24" customHeight="1" spans="1:6">
      <c r="A5" s="98" t="s">
        <v>39</v>
      </c>
      <c r="B5" s="99">
        <v>53100</v>
      </c>
      <c r="C5" s="99">
        <v>53100</v>
      </c>
      <c r="D5" s="98" t="s">
        <v>40</v>
      </c>
      <c r="E5" s="99">
        <v>78929</v>
      </c>
      <c r="F5" s="99">
        <v>148639</v>
      </c>
    </row>
    <row r="6" ht="24" customHeight="1" spans="1:6">
      <c r="A6" s="100" t="s">
        <v>41</v>
      </c>
      <c r="B6" s="101">
        <v>419</v>
      </c>
      <c r="C6" s="101">
        <v>929</v>
      </c>
      <c r="D6" s="102" t="s">
        <v>42</v>
      </c>
      <c r="E6" s="103"/>
      <c r="F6" s="103"/>
    </row>
    <row r="7" ht="24" customHeight="1" spans="1:6">
      <c r="A7" s="100" t="s">
        <v>16</v>
      </c>
      <c r="B7" s="103">
        <v>6110</v>
      </c>
      <c r="C7" s="103">
        <v>6110</v>
      </c>
      <c r="D7" s="102" t="s">
        <v>18</v>
      </c>
      <c r="E7" s="103"/>
      <c r="F7" s="103"/>
    </row>
    <row r="8" ht="24" customHeight="1" spans="1:6">
      <c r="A8" s="100" t="s">
        <v>17</v>
      </c>
      <c r="B8" s="101"/>
      <c r="C8" s="101"/>
      <c r="D8" s="102" t="s">
        <v>26</v>
      </c>
      <c r="E8" s="103"/>
      <c r="F8" s="103"/>
    </row>
    <row r="9" ht="24" customHeight="1" spans="1:6">
      <c r="A9" s="104" t="s">
        <v>43</v>
      </c>
      <c r="B9" s="103"/>
      <c r="C9" s="103"/>
      <c r="D9" s="105" t="s">
        <v>44</v>
      </c>
      <c r="E9" s="103">
        <v>3200</v>
      </c>
      <c r="F9" s="103">
        <v>3200</v>
      </c>
    </row>
    <row r="10" ht="24" customHeight="1" spans="1:6">
      <c r="A10" s="103" t="s">
        <v>45</v>
      </c>
      <c r="B10" s="103"/>
      <c r="C10" s="103"/>
      <c r="D10" s="105" t="s">
        <v>46</v>
      </c>
      <c r="E10" s="103"/>
      <c r="F10" s="103"/>
    </row>
    <row r="11" ht="24" customHeight="1" spans="1:6">
      <c r="A11" s="103" t="s">
        <v>47</v>
      </c>
      <c r="B11" s="103">
        <v>24000</v>
      </c>
      <c r="C11" s="103">
        <v>93200</v>
      </c>
      <c r="D11" s="105" t="s">
        <v>10</v>
      </c>
      <c r="E11" s="103">
        <v>1500</v>
      </c>
      <c r="F11" s="103">
        <v>1500</v>
      </c>
    </row>
    <row r="12" ht="24" customHeight="1" spans="1:6">
      <c r="A12" s="106" t="s">
        <v>33</v>
      </c>
      <c r="B12" s="107">
        <f>SUM(B5:B8,B10:B11)</f>
        <v>83629</v>
      </c>
      <c r="C12" s="107">
        <f>SUM(C5:C8,C10:C11)</f>
        <v>153339</v>
      </c>
      <c r="D12" s="106" t="s">
        <v>34</v>
      </c>
      <c r="E12" s="108">
        <f>SUM(E5:E11)</f>
        <v>83629</v>
      </c>
      <c r="F12" s="108">
        <f>SUM(F5:F11)</f>
        <v>153339</v>
      </c>
    </row>
    <row r="18" spans="1:5">
      <c r="A18" s="109"/>
      <c r="B18" s="109"/>
      <c r="C18" s="109"/>
      <c r="D18" s="109"/>
      <c r="E18" s="109"/>
    </row>
  </sheetData>
  <mergeCells count="4">
    <mergeCell ref="A1:F1"/>
    <mergeCell ref="D2:E2"/>
    <mergeCell ref="A3:C3"/>
    <mergeCell ref="D3:F3"/>
  </mergeCells>
  <printOptions horizontalCentered="1"/>
  <pageMargins left="0.75" right="0.75" top="1" bottom="1" header="0.51" footer="0.5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Zeros="0" workbookViewId="0">
      <selection activeCell="C10" sqref="C10"/>
    </sheetView>
  </sheetViews>
  <sheetFormatPr defaultColWidth="9" defaultRowHeight="14.25"/>
  <cols>
    <col min="1" max="1" width="32.75" style="42" customWidth="1"/>
    <col min="2" max="7" width="13.5" style="42" customWidth="1"/>
    <col min="8" max="8" width="16.375" style="42" customWidth="1"/>
    <col min="9" max="9" width="30.375" style="42" customWidth="1"/>
    <col min="10" max="10" width="10.875" style="42" customWidth="1"/>
    <col min="11" max="11" width="14.75" style="42" customWidth="1"/>
    <col min="12" max="12" width="16.125" style="42" customWidth="1"/>
    <col min="13" max="13" width="19.25" style="42" customWidth="1"/>
    <col min="14" max="14" width="11.375" style="42" customWidth="1"/>
    <col min="15" max="15" width="12.5" style="42" customWidth="1"/>
    <col min="16" max="16384" width="9" style="42"/>
  </cols>
  <sheetData>
    <row r="1" s="70" customFormat="1" ht="45" customHeight="1" spans="1:15">
      <c r="A1" s="71" t="s">
        <v>48</v>
      </c>
      <c r="B1" s="71"/>
      <c r="C1" s="71"/>
      <c r="D1" s="72"/>
      <c r="E1" s="72"/>
      <c r="F1" s="72"/>
      <c r="G1" s="72"/>
      <c r="H1" s="73"/>
      <c r="J1" s="73"/>
      <c r="K1" s="73"/>
      <c r="L1" s="73"/>
      <c r="M1" s="84"/>
      <c r="N1" s="73"/>
      <c r="O1" s="73"/>
    </row>
    <row r="2" ht="24.95" customHeight="1" spans="1:15">
      <c r="A2" s="74"/>
      <c r="B2" s="74"/>
      <c r="C2" s="74"/>
      <c r="D2" s="75"/>
      <c r="E2" s="76"/>
      <c r="F2" s="75"/>
      <c r="G2" s="76" t="s">
        <v>1</v>
      </c>
      <c r="H2" s="77"/>
      <c r="I2" s="85"/>
      <c r="J2" s="85"/>
      <c r="K2" s="85"/>
      <c r="L2" s="85"/>
      <c r="M2" s="85"/>
      <c r="N2" s="85"/>
      <c r="O2" s="86"/>
    </row>
    <row r="3" s="70" customFormat="1" ht="39.75" customHeight="1" spans="1:15">
      <c r="A3" s="78" t="s">
        <v>4</v>
      </c>
      <c r="B3" s="78" t="s">
        <v>5</v>
      </c>
      <c r="C3" s="79" t="s">
        <v>6</v>
      </c>
      <c r="D3" s="79" t="s">
        <v>49</v>
      </c>
      <c r="E3" s="79"/>
      <c r="F3" s="79" t="s">
        <v>50</v>
      </c>
      <c r="G3" s="79"/>
      <c r="H3" s="80"/>
      <c r="I3" s="87"/>
      <c r="J3" s="80"/>
      <c r="K3" s="80"/>
      <c r="L3" s="80"/>
      <c r="M3" s="80"/>
      <c r="N3" s="80"/>
      <c r="O3" s="80"/>
    </row>
    <row r="4" s="70" customFormat="1" ht="39.75" customHeight="1" spans="1:15">
      <c r="A4" s="78"/>
      <c r="B4" s="78"/>
      <c r="C4" s="79"/>
      <c r="D4" s="79" t="s">
        <v>5</v>
      </c>
      <c r="E4" s="79" t="s">
        <v>6</v>
      </c>
      <c r="F4" s="79" t="s">
        <v>5</v>
      </c>
      <c r="G4" s="79" t="s">
        <v>6</v>
      </c>
      <c r="H4" s="80"/>
      <c r="I4" s="87"/>
      <c r="J4" s="80"/>
      <c r="K4" s="80"/>
      <c r="L4" s="80"/>
      <c r="M4" s="80"/>
      <c r="N4" s="80"/>
      <c r="O4" s="80"/>
    </row>
    <row r="5" s="70" customFormat="1" ht="23.1" customHeight="1" spans="1:9">
      <c r="A5" s="81" t="s">
        <v>51</v>
      </c>
      <c r="B5" s="82">
        <f>F5+D5</f>
        <v>70478</v>
      </c>
      <c r="C5" s="82">
        <f>G5+E5</f>
        <v>73674</v>
      </c>
      <c r="D5" s="82">
        <f>SUM(D6:D12)</f>
        <v>38595</v>
      </c>
      <c r="E5" s="82">
        <f>SUM(E6:E12)</f>
        <v>39895</v>
      </c>
      <c r="F5" s="82">
        <f>SUM(F6:F12)</f>
        <v>31883</v>
      </c>
      <c r="G5" s="82">
        <f>SUM(G6:G12)</f>
        <v>33779</v>
      </c>
      <c r="H5" s="83"/>
      <c r="I5" s="88"/>
    </row>
    <row r="6" s="70" customFormat="1" ht="23.1" customHeight="1" spans="1:9">
      <c r="A6" s="81" t="s">
        <v>52</v>
      </c>
      <c r="B6" s="82">
        <f>F6+D6</f>
        <v>29313</v>
      </c>
      <c r="C6" s="82">
        <f t="shared" ref="C6:C19" si="0">G6+E6</f>
        <v>29313</v>
      </c>
      <c r="D6" s="82">
        <v>16690</v>
      </c>
      <c r="E6" s="82">
        <v>16690</v>
      </c>
      <c r="F6" s="82">
        <v>12623</v>
      </c>
      <c r="G6" s="82">
        <v>12623</v>
      </c>
      <c r="H6" s="83"/>
      <c r="I6" s="88"/>
    </row>
    <row r="7" s="70" customFormat="1" ht="23.1" customHeight="1" spans="1:9">
      <c r="A7" s="81" t="s">
        <v>53</v>
      </c>
      <c r="B7" s="82">
        <f t="shared" ref="B7:B19" si="1">F7+D7</f>
        <v>2400</v>
      </c>
      <c r="C7" s="82">
        <f t="shared" si="0"/>
        <v>3500</v>
      </c>
      <c r="D7" s="82">
        <v>250</v>
      </c>
      <c r="E7" s="82">
        <v>1350</v>
      </c>
      <c r="F7" s="82">
        <v>2150</v>
      </c>
      <c r="G7" s="82">
        <v>2150</v>
      </c>
      <c r="H7" s="83"/>
      <c r="I7" s="88"/>
    </row>
    <row r="8" s="70" customFormat="1" ht="23.1" customHeight="1" spans="1:9">
      <c r="A8" s="81" t="s">
        <v>54</v>
      </c>
      <c r="B8" s="82">
        <f t="shared" si="1"/>
        <v>37726</v>
      </c>
      <c r="C8" s="82">
        <f t="shared" si="0"/>
        <v>39600</v>
      </c>
      <c r="D8" s="82">
        <v>21355</v>
      </c>
      <c r="E8" s="82">
        <v>21355</v>
      </c>
      <c r="F8" s="82">
        <v>16371</v>
      </c>
      <c r="G8" s="82">
        <v>18245</v>
      </c>
      <c r="H8" s="83"/>
      <c r="I8" s="88"/>
    </row>
    <row r="9" s="70" customFormat="1" ht="23.1" customHeight="1" spans="1:9">
      <c r="A9" s="81" t="s">
        <v>55</v>
      </c>
      <c r="B9" s="82">
        <f t="shared" si="1"/>
        <v>697</v>
      </c>
      <c r="C9" s="82">
        <f t="shared" si="0"/>
        <v>697</v>
      </c>
      <c r="D9" s="82"/>
      <c r="E9" s="82"/>
      <c r="F9" s="82">
        <v>697</v>
      </c>
      <c r="G9" s="82">
        <v>697</v>
      </c>
      <c r="H9" s="83"/>
      <c r="I9" s="88"/>
    </row>
    <row r="10" s="70" customFormat="1" ht="23.1" customHeight="1" spans="1:9">
      <c r="A10" s="81" t="s">
        <v>56</v>
      </c>
      <c r="B10" s="82">
        <f t="shared" si="1"/>
        <v>33</v>
      </c>
      <c r="C10" s="82">
        <f t="shared" si="0"/>
        <v>33</v>
      </c>
      <c r="D10" s="82"/>
      <c r="E10" s="82"/>
      <c r="F10" s="82">
        <v>33</v>
      </c>
      <c r="G10" s="82">
        <v>33</v>
      </c>
      <c r="H10" s="83"/>
      <c r="I10" s="88"/>
    </row>
    <row r="11" s="70" customFormat="1" ht="23.1" customHeight="1" spans="1:9">
      <c r="A11" s="81" t="s">
        <v>57</v>
      </c>
      <c r="B11" s="82">
        <f t="shared" si="1"/>
        <v>309</v>
      </c>
      <c r="C11" s="82">
        <f t="shared" si="0"/>
        <v>531</v>
      </c>
      <c r="D11" s="82">
        <v>300</v>
      </c>
      <c r="E11" s="82">
        <v>500</v>
      </c>
      <c r="F11" s="82">
        <v>9</v>
      </c>
      <c r="G11" s="82">
        <v>31</v>
      </c>
      <c r="H11" s="83"/>
      <c r="I11" s="88"/>
    </row>
    <row r="12" s="70" customFormat="1" ht="23.1" customHeight="1" spans="1:9">
      <c r="A12" s="81" t="s">
        <v>58</v>
      </c>
      <c r="B12" s="82">
        <f t="shared" si="1"/>
        <v>0</v>
      </c>
      <c r="C12" s="82">
        <f t="shared" si="0"/>
        <v>0</v>
      </c>
      <c r="D12" s="82"/>
      <c r="E12" s="82"/>
      <c r="F12" s="82"/>
      <c r="G12" s="82"/>
      <c r="H12" s="83"/>
      <c r="I12" s="88"/>
    </row>
    <row r="13" s="70" customFormat="1" ht="23.1" customHeight="1" spans="1:9">
      <c r="A13" s="81" t="s">
        <v>59</v>
      </c>
      <c r="B13" s="82">
        <f t="shared" si="1"/>
        <v>51239</v>
      </c>
      <c r="C13" s="82">
        <f t="shared" si="0"/>
        <v>56039</v>
      </c>
      <c r="D13" s="82">
        <f>SUM(D14:D17)</f>
        <v>33099</v>
      </c>
      <c r="E13" s="82">
        <f>SUM(E14:E17)</f>
        <v>37299</v>
      </c>
      <c r="F13" s="82">
        <f>SUM(F14:F17)</f>
        <v>18140</v>
      </c>
      <c r="G13" s="82">
        <f>SUM(G14:G17)</f>
        <v>18740</v>
      </c>
      <c r="H13" s="83"/>
      <c r="I13" s="88"/>
    </row>
    <row r="14" s="70" customFormat="1" ht="23.1" customHeight="1" spans="1:9">
      <c r="A14" s="81" t="s">
        <v>60</v>
      </c>
      <c r="B14" s="82">
        <f t="shared" si="1"/>
        <v>51217</v>
      </c>
      <c r="C14" s="82">
        <f t="shared" si="0"/>
        <v>56005</v>
      </c>
      <c r="D14" s="82">
        <v>33079</v>
      </c>
      <c r="E14" s="82">
        <v>37279</v>
      </c>
      <c r="F14" s="82">
        <v>18138</v>
      </c>
      <c r="G14" s="82">
        <v>18726</v>
      </c>
      <c r="H14" s="83"/>
      <c r="I14" s="88"/>
    </row>
    <row r="15" s="70" customFormat="1" ht="23.1" customHeight="1" spans="1:9">
      <c r="A15" s="81" t="s">
        <v>61</v>
      </c>
      <c r="B15" s="82">
        <f t="shared" si="1"/>
        <v>0</v>
      </c>
      <c r="C15" s="82">
        <f t="shared" si="0"/>
        <v>0</v>
      </c>
      <c r="D15" s="82"/>
      <c r="E15" s="82">
        <v>0</v>
      </c>
      <c r="F15" s="82"/>
      <c r="G15" s="82"/>
      <c r="H15" s="83"/>
      <c r="I15" s="88"/>
    </row>
    <row r="16" s="70" customFormat="1" ht="23.1" customHeight="1" spans="1:9">
      <c r="A16" s="81" t="s">
        <v>62</v>
      </c>
      <c r="B16" s="82">
        <f t="shared" si="1"/>
        <v>22</v>
      </c>
      <c r="C16" s="82">
        <f t="shared" si="0"/>
        <v>34</v>
      </c>
      <c r="D16" s="82">
        <v>20</v>
      </c>
      <c r="E16" s="82">
        <v>20</v>
      </c>
      <c r="F16" s="82">
        <v>2</v>
      </c>
      <c r="G16" s="82">
        <v>14</v>
      </c>
      <c r="H16" s="83"/>
      <c r="I16" s="88"/>
    </row>
    <row r="17" s="70" customFormat="1" ht="23.1" customHeight="1" spans="1:9">
      <c r="A17" s="81" t="s">
        <v>63</v>
      </c>
      <c r="B17" s="82">
        <f t="shared" si="1"/>
        <v>0</v>
      </c>
      <c r="C17" s="82">
        <f t="shared" si="0"/>
        <v>0</v>
      </c>
      <c r="D17" s="82"/>
      <c r="E17" s="82"/>
      <c r="F17" s="82"/>
      <c r="G17" s="82"/>
      <c r="H17" s="83"/>
      <c r="I17" s="88"/>
    </row>
    <row r="18" s="70" customFormat="1" ht="23.1" customHeight="1" spans="1:9">
      <c r="A18" s="81" t="s">
        <v>64</v>
      </c>
      <c r="B18" s="82">
        <f t="shared" si="1"/>
        <v>19239</v>
      </c>
      <c r="C18" s="82">
        <f t="shared" si="0"/>
        <v>17635</v>
      </c>
      <c r="D18" s="82">
        <f>+D5-D13</f>
        <v>5496</v>
      </c>
      <c r="E18" s="82">
        <f>+E5-E13</f>
        <v>2596</v>
      </c>
      <c r="F18" s="82">
        <f>+F5-F13</f>
        <v>13743</v>
      </c>
      <c r="G18" s="82">
        <f>+G5-G13</f>
        <v>15039</v>
      </c>
      <c r="H18" s="83"/>
      <c r="I18" s="88"/>
    </row>
    <row r="19" s="70" customFormat="1" ht="23.1" customHeight="1" spans="1:9">
      <c r="A19" s="81" t="s">
        <v>65</v>
      </c>
      <c r="B19" s="82">
        <f t="shared" si="1"/>
        <v>122026</v>
      </c>
      <c r="C19" s="82">
        <f t="shared" si="0"/>
        <v>120462</v>
      </c>
      <c r="D19" s="82">
        <v>9372</v>
      </c>
      <c r="E19" s="82">
        <v>7808</v>
      </c>
      <c r="F19" s="82">
        <v>112654</v>
      </c>
      <c r="G19" s="82">
        <v>112654</v>
      </c>
      <c r="H19" s="83"/>
      <c r="I19" s="88"/>
    </row>
    <row r="20" spans="9:15">
      <c r="I20" s="85"/>
      <c r="J20" s="85"/>
      <c r="K20" s="85"/>
      <c r="L20" s="85"/>
      <c r="M20" s="85"/>
      <c r="N20" s="85"/>
      <c r="O20" s="85"/>
    </row>
  </sheetData>
  <mergeCells count="7">
    <mergeCell ref="A1:G1"/>
    <mergeCell ref="J1:N1"/>
    <mergeCell ref="D3:E3"/>
    <mergeCell ref="F3:G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7" sqref="A17"/>
    </sheetView>
  </sheetViews>
  <sheetFormatPr defaultColWidth="9" defaultRowHeight="14.25" outlineLevelCol="3"/>
  <cols>
    <col min="1" max="1" width="53.25" style="55" customWidth="1"/>
    <col min="2" max="3" width="11.25" style="56" customWidth="1"/>
    <col min="4" max="4" width="11.25" style="41" customWidth="1"/>
    <col min="5" max="16384" width="9" style="41"/>
  </cols>
  <sheetData>
    <row r="1" s="53" customFormat="1" ht="45" customHeight="1" spans="1:4">
      <c r="A1" s="43" t="s">
        <v>66</v>
      </c>
      <c r="B1" s="43"/>
      <c r="C1" s="43"/>
      <c r="D1" s="43"/>
    </row>
    <row r="2" s="53" customFormat="1" ht="21.75" customHeight="1" spans="1:4">
      <c r="A2" s="57"/>
      <c r="B2" s="57"/>
      <c r="C2" s="58" t="s">
        <v>1</v>
      </c>
      <c r="D2" s="58"/>
    </row>
    <row r="3" s="54" customFormat="1" ht="30" customHeight="1" spans="1:4">
      <c r="A3" s="59" t="s">
        <v>67</v>
      </c>
      <c r="B3" s="60" t="s">
        <v>5</v>
      </c>
      <c r="C3" s="60" t="s">
        <v>6</v>
      </c>
      <c r="D3" s="61" t="s">
        <v>68</v>
      </c>
    </row>
    <row r="4" s="54" customFormat="1" ht="26.1" customHeight="1" spans="1:4">
      <c r="A4" s="62" t="s">
        <v>69</v>
      </c>
      <c r="B4" s="63">
        <f>SUM(B5:B28)</f>
        <v>129753</v>
      </c>
      <c r="C4" s="63">
        <f>SUM(C5:C28)</f>
        <v>149035</v>
      </c>
      <c r="D4" s="64"/>
    </row>
    <row r="5" s="38" customFormat="1" ht="24" customHeight="1" spans="1:4">
      <c r="A5" s="65" t="s">
        <v>70</v>
      </c>
      <c r="B5" s="66">
        <v>11723</v>
      </c>
      <c r="C5" s="67">
        <v>14210</v>
      </c>
      <c r="D5" s="64"/>
    </row>
    <row r="6" s="38" customFormat="1" ht="24" customHeight="1" spans="1:4">
      <c r="A6" s="65" t="s">
        <v>71</v>
      </c>
      <c r="B6" s="66">
        <v>9696</v>
      </c>
      <c r="C6" s="67">
        <v>9696</v>
      </c>
      <c r="D6" s="64"/>
    </row>
    <row r="7" s="38" customFormat="1" ht="24" customHeight="1" spans="1:4">
      <c r="A7" s="65" t="s">
        <v>72</v>
      </c>
      <c r="B7" s="66">
        <v>9539</v>
      </c>
      <c r="C7" s="68">
        <v>14399</v>
      </c>
      <c r="D7" s="64"/>
    </row>
    <row r="8" s="38" customFormat="1" ht="24" customHeight="1" spans="1:4">
      <c r="A8" s="65" t="s">
        <v>73</v>
      </c>
      <c r="B8" s="66">
        <v>3831</v>
      </c>
      <c r="C8" s="67">
        <v>3728</v>
      </c>
      <c r="D8" s="64"/>
    </row>
    <row r="9" s="38" customFormat="1" ht="24" customHeight="1" spans="1:4">
      <c r="A9" s="65" t="s">
        <v>74</v>
      </c>
      <c r="B9" s="66"/>
      <c r="C9" s="67">
        <v>210</v>
      </c>
      <c r="D9" s="64"/>
    </row>
    <row r="10" s="38" customFormat="1" ht="24" customHeight="1" spans="1:4">
      <c r="A10" s="65" t="s">
        <v>75</v>
      </c>
      <c r="B10" s="66">
        <v>12265</v>
      </c>
      <c r="C10" s="68">
        <v>12485</v>
      </c>
      <c r="D10" s="64"/>
    </row>
    <row r="11" s="38" customFormat="1" ht="24" customHeight="1" spans="1:4">
      <c r="A11" s="65" t="s">
        <v>76</v>
      </c>
      <c r="B11" s="66">
        <v>1109</v>
      </c>
      <c r="C11" s="67">
        <v>1109</v>
      </c>
      <c r="D11" s="64"/>
    </row>
    <row r="12" s="38" customFormat="1" ht="24" customHeight="1" spans="1:4">
      <c r="A12" s="65" t="s">
        <v>77</v>
      </c>
      <c r="B12" s="66">
        <v>0</v>
      </c>
      <c r="C12" s="67">
        <v>2465</v>
      </c>
      <c r="D12" s="64"/>
    </row>
    <row r="13" s="38" customFormat="1" ht="24" customHeight="1" spans="1:4">
      <c r="A13" s="65" t="s">
        <v>78</v>
      </c>
      <c r="B13" s="66">
        <v>1139</v>
      </c>
      <c r="C13" s="67">
        <v>1225</v>
      </c>
      <c r="D13" s="64"/>
    </row>
    <row r="14" s="38" customFormat="1" ht="24" customHeight="1" spans="1:4">
      <c r="A14" s="65" t="s">
        <v>79</v>
      </c>
      <c r="B14" s="66">
        <v>6579</v>
      </c>
      <c r="C14" s="67">
        <v>7131</v>
      </c>
      <c r="D14" s="64"/>
    </row>
    <row r="15" s="38" customFormat="1" ht="24" customHeight="1" spans="1:4">
      <c r="A15" s="65" t="s">
        <v>80</v>
      </c>
      <c r="B15" s="66"/>
      <c r="C15" s="67"/>
      <c r="D15" s="64"/>
    </row>
    <row r="16" s="38" customFormat="1" ht="24" customHeight="1" spans="1:4">
      <c r="A16" s="65" t="s">
        <v>81</v>
      </c>
      <c r="B16" s="66">
        <v>1652</v>
      </c>
      <c r="C16" s="67">
        <v>1374</v>
      </c>
      <c r="D16" s="64"/>
    </row>
    <row r="17" s="38" customFormat="1" ht="24" customHeight="1" spans="1:4">
      <c r="A17" s="65" t="s">
        <v>82</v>
      </c>
      <c r="B17" s="66">
        <v>24910</v>
      </c>
      <c r="C17" s="67">
        <v>27999</v>
      </c>
      <c r="D17" s="64"/>
    </row>
    <row r="18" s="38" customFormat="1" ht="24" customHeight="1" spans="1:4">
      <c r="A18" s="65" t="s">
        <v>83</v>
      </c>
      <c r="B18" s="66">
        <v>8222</v>
      </c>
      <c r="C18" s="67">
        <f>9118-1595</f>
        <v>7523</v>
      </c>
      <c r="D18" s="64"/>
    </row>
    <row r="19" s="38" customFormat="1" ht="24" customHeight="1" spans="1:4">
      <c r="A19" s="65" t="s">
        <v>84</v>
      </c>
      <c r="B19" s="66">
        <v>75</v>
      </c>
      <c r="C19" s="67">
        <v>75</v>
      </c>
      <c r="D19" s="64"/>
    </row>
    <row r="20" s="38" customFormat="1" ht="24" customHeight="1" spans="1:4">
      <c r="A20" s="65" t="s">
        <v>85</v>
      </c>
      <c r="B20" s="66">
        <v>8212</v>
      </c>
      <c r="C20" s="67">
        <v>11258</v>
      </c>
      <c r="D20" s="64"/>
    </row>
    <row r="21" s="38" customFormat="1" ht="24" customHeight="1" spans="1:4">
      <c r="A21" s="65" t="s">
        <v>86</v>
      </c>
      <c r="B21" s="66">
        <v>22407</v>
      </c>
      <c r="C21" s="67">
        <v>25080</v>
      </c>
      <c r="D21" s="64"/>
    </row>
    <row r="22" s="38" customFormat="1" ht="24" customHeight="1" spans="1:4">
      <c r="A22" s="65" t="s">
        <v>87</v>
      </c>
      <c r="B22" s="66"/>
      <c r="C22" s="67">
        <v>210</v>
      </c>
      <c r="D22" s="64"/>
    </row>
    <row r="23" s="38" customFormat="1" ht="24" customHeight="1" spans="1:4">
      <c r="A23" s="65" t="s">
        <v>88</v>
      </c>
      <c r="B23" s="66">
        <v>1295</v>
      </c>
      <c r="C23" s="67">
        <v>1693</v>
      </c>
      <c r="D23" s="64"/>
    </row>
    <row r="24" s="38" customFormat="1" ht="24" customHeight="1" spans="1:4">
      <c r="A24" s="65" t="s">
        <v>89</v>
      </c>
      <c r="B24" s="66">
        <v>65</v>
      </c>
      <c r="C24" s="67">
        <v>65</v>
      </c>
      <c r="D24" s="64"/>
    </row>
    <row r="25" s="38" customFormat="1" ht="24" customHeight="1" spans="1:4">
      <c r="A25" s="65" t="s">
        <v>90</v>
      </c>
      <c r="B25" s="69">
        <v>5550</v>
      </c>
      <c r="C25" s="67">
        <v>5550</v>
      </c>
      <c r="D25" s="64"/>
    </row>
    <row r="26" s="38" customFormat="1" ht="24" customHeight="1" spans="1:4">
      <c r="A26" s="65" t="s">
        <v>91</v>
      </c>
      <c r="B26" s="66">
        <v>1113</v>
      </c>
      <c r="C26" s="67">
        <v>1113</v>
      </c>
      <c r="D26" s="64"/>
    </row>
    <row r="27" s="38" customFormat="1" ht="24" customHeight="1" spans="1:4">
      <c r="A27" s="65" t="s">
        <v>92</v>
      </c>
      <c r="B27" s="66"/>
      <c r="C27" s="67"/>
      <c r="D27" s="64"/>
    </row>
    <row r="28" ht="24" customHeight="1" spans="1:4">
      <c r="A28" s="65" t="s">
        <v>93</v>
      </c>
      <c r="B28" s="66">
        <v>371</v>
      </c>
      <c r="C28" s="67">
        <v>437</v>
      </c>
      <c r="D28" s="64"/>
    </row>
  </sheetData>
  <mergeCells count="2">
    <mergeCell ref="A1:D1"/>
    <mergeCell ref="C2:D2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46"/>
  <sheetViews>
    <sheetView workbookViewId="0">
      <selection activeCell="B145" sqref="B145"/>
    </sheetView>
  </sheetViews>
  <sheetFormatPr defaultColWidth="9" defaultRowHeight="14.25"/>
  <cols>
    <col min="1" max="1" width="9.75" style="38" customWidth="1"/>
    <col min="2" max="2" width="51.875" style="38" customWidth="1"/>
    <col min="3" max="3" width="11" style="38" customWidth="1"/>
    <col min="4" max="4" width="10.875" style="40" customWidth="1"/>
    <col min="5" max="5" width="11" style="38" customWidth="1"/>
    <col min="6" max="6" width="12.625" style="38"/>
    <col min="7" max="251" width="9" style="38"/>
    <col min="252" max="252" width="9" style="41"/>
    <col min="253" max="253" width="9" style="42"/>
  </cols>
  <sheetData>
    <row r="1" s="38" customFormat="1" ht="33" customHeight="1" spans="1:252">
      <c r="A1" s="43" t="s">
        <v>94</v>
      </c>
      <c r="B1" s="43"/>
      <c r="C1" s="43"/>
      <c r="D1" s="44"/>
      <c r="E1" s="43"/>
      <c r="IR1" s="41"/>
    </row>
    <row r="2" s="38" customFormat="1" ht="20.1" customHeight="1" spans="4:252">
      <c r="D2" s="40"/>
      <c r="E2" s="45" t="s">
        <v>1</v>
      </c>
      <c r="IR2" s="41"/>
    </row>
    <row r="3" s="38" customFormat="1" ht="27.95" customHeight="1" spans="1:252">
      <c r="A3" s="46" t="s">
        <v>95</v>
      </c>
      <c r="B3" s="46" t="s">
        <v>96</v>
      </c>
      <c r="C3" s="46" t="s">
        <v>5</v>
      </c>
      <c r="D3" s="47" t="s">
        <v>6</v>
      </c>
      <c r="E3" s="46" t="s">
        <v>68</v>
      </c>
      <c r="IR3" s="41"/>
    </row>
    <row r="4" s="39" customFormat="1" ht="17.1" customHeight="1" spans="1:5">
      <c r="A4" s="48"/>
      <c r="B4" s="49" t="s">
        <v>97</v>
      </c>
      <c r="C4" s="50">
        <f>C5+C19+C25+C28+C38+C43+C53+C61+C65+C89+C96+C108+C115+C118</f>
        <v>4461</v>
      </c>
      <c r="D4" s="51">
        <f>D5+D19+D25+D28+D38+D43+D53+D61+D65+D89+D96+D101+D108+D115+D118+D112</f>
        <v>18006</v>
      </c>
      <c r="E4" s="52"/>
    </row>
    <row r="5" s="39" customFormat="1" ht="17.1" customHeight="1" spans="1:5">
      <c r="A5" s="48">
        <v>201</v>
      </c>
      <c r="B5" s="49" t="s">
        <v>98</v>
      </c>
      <c r="C5" s="50">
        <v>60</v>
      </c>
      <c r="D5" s="51">
        <v>1873</v>
      </c>
      <c r="E5" s="52"/>
    </row>
    <row r="6" s="39" customFormat="1" ht="17.1" customHeight="1" spans="1:5">
      <c r="A6" s="48">
        <v>20101</v>
      </c>
      <c r="B6" s="49" t="s">
        <v>99</v>
      </c>
      <c r="C6" s="50"/>
      <c r="D6" s="51">
        <v>18</v>
      </c>
      <c r="E6" s="52"/>
    </row>
    <row r="7" s="39" customFormat="1" ht="17.1" customHeight="1" spans="1:5">
      <c r="A7" s="48">
        <v>2010108</v>
      </c>
      <c r="B7" s="49" t="s">
        <v>100</v>
      </c>
      <c r="C7" s="50"/>
      <c r="D7" s="51">
        <v>18</v>
      </c>
      <c r="E7" s="52"/>
    </row>
    <row r="8" s="39" customFormat="1" ht="17.1" customHeight="1" spans="1:5">
      <c r="A8" s="48">
        <v>20105</v>
      </c>
      <c r="B8" s="49" t="s">
        <v>101</v>
      </c>
      <c r="C8" s="50"/>
      <c r="D8" s="51">
        <v>30</v>
      </c>
      <c r="E8" s="52"/>
    </row>
    <row r="9" s="39" customFormat="1" ht="17.1" customHeight="1" spans="1:5">
      <c r="A9" s="48" t="s">
        <v>102</v>
      </c>
      <c r="B9" s="49" t="s">
        <v>103</v>
      </c>
      <c r="C9" s="50"/>
      <c r="D9" s="51">
        <v>30</v>
      </c>
      <c r="E9" s="52"/>
    </row>
    <row r="10" s="39" customFormat="1" ht="17.1" customHeight="1" spans="1:5">
      <c r="A10" s="48">
        <v>20113</v>
      </c>
      <c r="B10" s="49" t="s">
        <v>104</v>
      </c>
      <c r="C10" s="50"/>
      <c r="D10" s="51">
        <v>840</v>
      </c>
      <c r="E10" s="52"/>
    </row>
    <row r="11" s="39" customFormat="1" ht="17.1" customHeight="1" spans="1:5">
      <c r="A11" s="48" t="s">
        <v>105</v>
      </c>
      <c r="B11" s="49" t="s">
        <v>106</v>
      </c>
      <c r="C11" s="50"/>
      <c r="D11" s="51">
        <v>21</v>
      </c>
      <c r="E11" s="52"/>
    </row>
    <row r="12" s="39" customFormat="1" ht="17.1" customHeight="1" spans="1:5">
      <c r="A12" s="48" t="s">
        <v>107</v>
      </c>
      <c r="B12" s="49" t="s">
        <v>108</v>
      </c>
      <c r="C12" s="50"/>
      <c r="D12" s="51">
        <v>819</v>
      </c>
      <c r="E12" s="52"/>
    </row>
    <row r="13" s="39" customFormat="1" ht="17.1" customHeight="1" spans="1:5">
      <c r="A13" s="48" t="s">
        <v>109</v>
      </c>
      <c r="B13" s="49" t="s">
        <v>110</v>
      </c>
      <c r="C13" s="50">
        <v>40</v>
      </c>
      <c r="D13" s="51">
        <v>770</v>
      </c>
      <c r="E13" s="52"/>
    </row>
    <row r="14" s="39" customFormat="1" ht="17.1" customHeight="1" spans="1:5">
      <c r="A14" s="48" t="s">
        <v>111</v>
      </c>
      <c r="B14" s="49" t="s">
        <v>112</v>
      </c>
      <c r="C14" s="50">
        <v>40</v>
      </c>
      <c r="D14" s="51">
        <v>770</v>
      </c>
      <c r="E14" s="52"/>
    </row>
    <row r="15" s="39" customFormat="1" ht="17.1" customHeight="1" spans="1:5">
      <c r="A15" s="48">
        <v>20136</v>
      </c>
      <c r="B15" s="49" t="s">
        <v>113</v>
      </c>
      <c r="C15" s="50" t="s">
        <v>14</v>
      </c>
      <c r="D15" s="51">
        <v>195</v>
      </c>
      <c r="E15" s="52"/>
    </row>
    <row r="16" s="39" customFormat="1" ht="17.1" customHeight="1" spans="1:5">
      <c r="A16" s="48" t="s">
        <v>114</v>
      </c>
      <c r="B16" s="49" t="s">
        <v>115</v>
      </c>
      <c r="C16" s="50"/>
      <c r="D16" s="51">
        <v>195</v>
      </c>
      <c r="E16" s="52"/>
    </row>
    <row r="17" s="39" customFormat="1" ht="17.1" customHeight="1" spans="1:5">
      <c r="A17" s="48" t="s">
        <v>116</v>
      </c>
      <c r="B17" s="49" t="s">
        <v>117</v>
      </c>
      <c r="C17" s="50">
        <v>20</v>
      </c>
      <c r="D17" s="51">
        <v>20</v>
      </c>
      <c r="E17" s="52"/>
    </row>
    <row r="18" s="39" customFormat="1" ht="17.1" customHeight="1" spans="1:5">
      <c r="A18" s="48" t="s">
        <v>118</v>
      </c>
      <c r="B18" s="49" t="s">
        <v>119</v>
      </c>
      <c r="C18" s="50">
        <v>20</v>
      </c>
      <c r="D18" s="51">
        <v>20</v>
      </c>
      <c r="E18" s="52"/>
    </row>
    <row r="19" s="39" customFormat="1" ht="17.1" customHeight="1" spans="1:5">
      <c r="A19" s="48">
        <v>204</v>
      </c>
      <c r="B19" s="49" t="s">
        <v>120</v>
      </c>
      <c r="C19" s="50"/>
      <c r="D19" s="51">
        <v>385</v>
      </c>
      <c r="E19" s="52"/>
    </row>
    <row r="20" s="39" customFormat="1" ht="17.1" customHeight="1" spans="1:5">
      <c r="A20" s="48">
        <v>20402</v>
      </c>
      <c r="B20" s="49" t="s">
        <v>121</v>
      </c>
      <c r="C20" s="50"/>
      <c r="D20" s="51">
        <v>335</v>
      </c>
      <c r="E20" s="52"/>
    </row>
    <row r="21" s="39" customFormat="1" ht="17.1" customHeight="1" spans="1:5">
      <c r="A21" s="48" t="s">
        <v>122</v>
      </c>
      <c r="B21" s="49" t="s">
        <v>115</v>
      </c>
      <c r="C21" s="50"/>
      <c r="D21" s="51">
        <v>115</v>
      </c>
      <c r="E21" s="52"/>
    </row>
    <row r="22" s="39" customFormat="1" ht="17.1" customHeight="1" spans="1:5">
      <c r="A22" s="48" t="s">
        <v>123</v>
      </c>
      <c r="B22" s="49" t="s">
        <v>124</v>
      </c>
      <c r="C22" s="50"/>
      <c r="D22" s="51">
        <v>220</v>
      </c>
      <c r="E22" s="52"/>
    </row>
    <row r="23" s="39" customFormat="1" ht="17.1" customHeight="1" spans="1:5">
      <c r="A23" s="48">
        <v>20406</v>
      </c>
      <c r="B23" s="49" t="s">
        <v>125</v>
      </c>
      <c r="C23" s="50"/>
      <c r="D23" s="51">
        <v>50</v>
      </c>
      <c r="E23" s="52"/>
    </row>
    <row r="24" s="39" customFormat="1" ht="17.1" customHeight="1" spans="1:5">
      <c r="A24" s="48">
        <v>2040602</v>
      </c>
      <c r="B24" s="49" t="s">
        <v>126</v>
      </c>
      <c r="C24" s="50"/>
      <c r="D24" s="51">
        <v>50</v>
      </c>
      <c r="E24" s="52"/>
    </row>
    <row r="25" s="39" customFormat="1" ht="17.1" customHeight="1" spans="1:5">
      <c r="A25" s="48" t="s">
        <v>127</v>
      </c>
      <c r="B25" s="49" t="s">
        <v>128</v>
      </c>
      <c r="C25" s="50">
        <v>357</v>
      </c>
      <c r="D25" s="51">
        <v>504</v>
      </c>
      <c r="E25" s="52"/>
    </row>
    <row r="26" s="39" customFormat="1" ht="17.1" customHeight="1" spans="1:5">
      <c r="A26" s="48" t="s">
        <v>129</v>
      </c>
      <c r="B26" s="49" t="s">
        <v>130</v>
      </c>
      <c r="C26" s="50">
        <v>357</v>
      </c>
      <c r="D26" s="51">
        <v>504</v>
      </c>
      <c r="E26" s="52"/>
    </row>
    <row r="27" s="39" customFormat="1" ht="17.1" customHeight="1" spans="1:5">
      <c r="A27" s="48" t="s">
        <v>131</v>
      </c>
      <c r="B27" s="49" t="s">
        <v>132</v>
      </c>
      <c r="C27" s="50">
        <v>357</v>
      </c>
      <c r="D27" s="51"/>
      <c r="E27" s="52"/>
    </row>
    <row r="28" s="39" customFormat="1" ht="17.1" customHeight="1" spans="1:5">
      <c r="A28" s="48" t="s">
        <v>133</v>
      </c>
      <c r="B28" s="49" t="s">
        <v>134</v>
      </c>
      <c r="C28" s="50">
        <v>83</v>
      </c>
      <c r="D28" s="51">
        <v>83</v>
      </c>
      <c r="E28" s="52"/>
    </row>
    <row r="29" s="39" customFormat="1" ht="17.1" customHeight="1" spans="1:5">
      <c r="A29" s="48">
        <v>20701</v>
      </c>
      <c r="B29" s="49" t="s">
        <v>135</v>
      </c>
      <c r="C29" s="50">
        <v>6</v>
      </c>
      <c r="D29" s="51">
        <v>6</v>
      </c>
      <c r="E29" s="52"/>
    </row>
    <row r="30" s="39" customFormat="1" ht="17.1" customHeight="1" spans="1:5">
      <c r="A30" s="48">
        <v>2070109</v>
      </c>
      <c r="B30" s="49" t="s">
        <v>136</v>
      </c>
      <c r="C30" s="50"/>
      <c r="D30" s="51"/>
      <c r="E30" s="52"/>
    </row>
    <row r="31" s="39" customFormat="1" ht="17.1" customHeight="1" spans="1:5">
      <c r="A31" s="48">
        <v>2070111</v>
      </c>
      <c r="B31" s="49" t="s">
        <v>137</v>
      </c>
      <c r="C31" s="50">
        <v>6</v>
      </c>
      <c r="D31" s="51">
        <v>6</v>
      </c>
      <c r="E31" s="52"/>
    </row>
    <row r="32" s="39" customFormat="1" ht="17.1" customHeight="1" spans="1:5">
      <c r="A32" s="48">
        <v>20702</v>
      </c>
      <c r="B32" s="49" t="s">
        <v>138</v>
      </c>
      <c r="C32" s="50">
        <v>77</v>
      </c>
      <c r="D32" s="51">
        <v>77</v>
      </c>
      <c r="E32" s="52"/>
    </row>
    <row r="33" s="39" customFormat="1" ht="17.1" customHeight="1" spans="1:5">
      <c r="A33" s="48">
        <v>2070204</v>
      </c>
      <c r="B33" s="49" t="s">
        <v>139</v>
      </c>
      <c r="C33" s="50">
        <v>77</v>
      </c>
      <c r="D33" s="51">
        <v>77</v>
      </c>
      <c r="E33" s="52"/>
    </row>
    <row r="34" s="39" customFormat="1" ht="17.1" customHeight="1" spans="1:5">
      <c r="A34" s="48">
        <v>20706</v>
      </c>
      <c r="B34" s="49" t="s">
        <v>140</v>
      </c>
      <c r="C34" s="50"/>
      <c r="D34" s="51"/>
      <c r="E34" s="52"/>
    </row>
    <row r="35" s="39" customFormat="1" ht="17.1" customHeight="1" spans="1:5">
      <c r="A35" s="48">
        <v>2070699</v>
      </c>
      <c r="B35" s="49" t="s">
        <v>141</v>
      </c>
      <c r="C35" s="50"/>
      <c r="D35" s="51"/>
      <c r="E35" s="52"/>
    </row>
    <row r="36" s="39" customFormat="1" ht="17.1" customHeight="1" spans="1:5">
      <c r="A36" s="48">
        <v>20799</v>
      </c>
      <c r="B36" s="49" t="s">
        <v>142</v>
      </c>
      <c r="C36" s="50"/>
      <c r="D36" s="51"/>
      <c r="E36" s="52"/>
    </row>
    <row r="37" s="39" customFormat="1" ht="17.1" customHeight="1" spans="1:5">
      <c r="A37" s="48">
        <v>2079903</v>
      </c>
      <c r="B37" s="49" t="s">
        <v>143</v>
      </c>
      <c r="C37" s="50"/>
      <c r="D37" s="51"/>
      <c r="E37" s="52"/>
    </row>
    <row r="38" s="39" customFormat="1" ht="17.1" customHeight="1" spans="1:5">
      <c r="A38" s="48">
        <v>208</v>
      </c>
      <c r="B38" s="49" t="s">
        <v>144</v>
      </c>
      <c r="C38" s="50"/>
      <c r="D38" s="51">
        <v>110</v>
      </c>
      <c r="E38" s="52"/>
    </row>
    <row r="39" s="39" customFormat="1" ht="17.1" customHeight="1" spans="1:5">
      <c r="A39" s="48" t="s">
        <v>145</v>
      </c>
      <c r="B39" s="49" t="s">
        <v>146</v>
      </c>
      <c r="C39" s="50"/>
      <c r="D39" s="51">
        <v>105</v>
      </c>
      <c r="E39" s="52"/>
    </row>
    <row r="40" s="39" customFormat="1" ht="17.1" customHeight="1" spans="1:5">
      <c r="A40" s="48" t="s">
        <v>147</v>
      </c>
      <c r="B40" s="49" t="s">
        <v>148</v>
      </c>
      <c r="C40" s="50"/>
      <c r="D40" s="51">
        <v>105</v>
      </c>
      <c r="E40" s="52"/>
    </row>
    <row r="41" s="39" customFormat="1" ht="17.1" customHeight="1" spans="1:5">
      <c r="A41" s="48" t="s">
        <v>149</v>
      </c>
      <c r="B41" s="49" t="s">
        <v>150</v>
      </c>
      <c r="C41" s="50"/>
      <c r="D41" s="51">
        <v>5</v>
      </c>
      <c r="E41" s="52"/>
    </row>
    <row r="42" s="39" customFormat="1" ht="17.1" customHeight="1" spans="1:5">
      <c r="A42" s="48" t="s">
        <v>151</v>
      </c>
      <c r="B42" s="49" t="s">
        <v>152</v>
      </c>
      <c r="C42" s="50"/>
      <c r="D42" s="51">
        <v>5</v>
      </c>
      <c r="E42" s="52"/>
    </row>
    <row r="43" s="39" customFormat="1" ht="17.1" customHeight="1" spans="1:5">
      <c r="A43" s="48">
        <v>210</v>
      </c>
      <c r="B43" s="49" t="s">
        <v>153</v>
      </c>
      <c r="C43" s="50">
        <v>86</v>
      </c>
      <c r="D43" s="51">
        <v>264</v>
      </c>
      <c r="E43" s="52"/>
    </row>
    <row r="44" s="39" customFormat="1" ht="17.1" customHeight="1" spans="1:5">
      <c r="A44" s="48">
        <v>21003</v>
      </c>
      <c r="B44" s="49" t="s">
        <v>154</v>
      </c>
      <c r="C44" s="50"/>
      <c r="D44" s="51"/>
      <c r="E44" s="52"/>
    </row>
    <row r="45" s="39" customFormat="1" ht="17.1" customHeight="1" spans="1:5">
      <c r="A45" s="48">
        <v>2100399</v>
      </c>
      <c r="B45" s="49" t="s">
        <v>155</v>
      </c>
      <c r="C45" s="50"/>
      <c r="D45" s="51"/>
      <c r="E45" s="52"/>
    </row>
    <row r="46" s="39" customFormat="1" ht="17.1" customHeight="1" spans="1:5">
      <c r="A46" s="48">
        <v>21004</v>
      </c>
      <c r="B46" s="49" t="s">
        <v>156</v>
      </c>
      <c r="C46" s="50">
        <v>66</v>
      </c>
      <c r="D46" s="51">
        <v>216</v>
      </c>
      <c r="E46" s="52"/>
    </row>
    <row r="47" s="39" customFormat="1" ht="17.1" customHeight="1" spans="1:5">
      <c r="A47" s="48">
        <v>2100409</v>
      </c>
      <c r="B47" s="49" t="s">
        <v>157</v>
      </c>
      <c r="C47" s="50">
        <v>66</v>
      </c>
      <c r="D47" s="51">
        <v>66</v>
      </c>
      <c r="E47" s="52"/>
    </row>
    <row r="48" s="39" customFormat="1" ht="17.1" customHeight="1" spans="1:5">
      <c r="A48" s="48" t="s">
        <v>158</v>
      </c>
      <c r="B48" s="49" t="s">
        <v>159</v>
      </c>
      <c r="C48" s="50"/>
      <c r="D48" s="51">
        <v>150</v>
      </c>
      <c r="E48" s="52"/>
    </row>
    <row r="49" s="39" customFormat="1" ht="17.1" customHeight="1" spans="1:5">
      <c r="A49" s="48">
        <v>21006</v>
      </c>
      <c r="B49" s="49" t="s">
        <v>160</v>
      </c>
      <c r="C49" s="50">
        <v>20</v>
      </c>
      <c r="D49" s="51">
        <v>20</v>
      </c>
      <c r="E49" s="52"/>
    </row>
    <row r="50" s="39" customFormat="1" ht="17.1" customHeight="1" spans="1:5">
      <c r="A50" s="48">
        <v>2100601</v>
      </c>
      <c r="B50" s="49" t="s">
        <v>161</v>
      </c>
      <c r="C50" s="50">
        <v>20</v>
      </c>
      <c r="D50" s="51">
        <v>20</v>
      </c>
      <c r="E50" s="52"/>
    </row>
    <row r="51" s="39" customFormat="1" ht="17.1" customHeight="1" spans="1:5">
      <c r="A51" s="48">
        <v>21007</v>
      </c>
      <c r="B51" s="49" t="s">
        <v>162</v>
      </c>
      <c r="C51" s="50"/>
      <c r="D51" s="51">
        <v>28</v>
      </c>
      <c r="E51" s="52"/>
    </row>
    <row r="52" s="39" customFormat="1" ht="17.1" customHeight="1" spans="1:5">
      <c r="A52" s="48" t="s">
        <v>163</v>
      </c>
      <c r="B52" s="49" t="s">
        <v>164</v>
      </c>
      <c r="C52" s="50"/>
      <c r="D52" s="51">
        <v>28</v>
      </c>
      <c r="E52" s="52"/>
    </row>
    <row r="53" s="39" customFormat="1" ht="17.1" customHeight="1" spans="1:5">
      <c r="A53" s="48">
        <v>211</v>
      </c>
      <c r="B53" s="49" t="s">
        <v>165</v>
      </c>
      <c r="C53" s="50">
        <v>20</v>
      </c>
      <c r="D53" s="51">
        <v>1617</v>
      </c>
      <c r="E53" s="52"/>
    </row>
    <row r="54" s="39" customFormat="1" ht="17.1" customHeight="1" spans="1:5">
      <c r="A54" s="48">
        <v>21103</v>
      </c>
      <c r="B54" s="49" t="s">
        <v>166</v>
      </c>
      <c r="C54" s="50"/>
      <c r="D54" s="51">
        <v>1246</v>
      </c>
      <c r="E54" s="52"/>
    </row>
    <row r="55" s="39" customFormat="1" ht="17.1" customHeight="1" spans="1:5">
      <c r="A55" s="48">
        <v>2110301</v>
      </c>
      <c r="B55" s="49" t="s">
        <v>167</v>
      </c>
      <c r="C55" s="50"/>
      <c r="D55" s="51">
        <v>1246</v>
      </c>
      <c r="E55" s="52"/>
    </row>
    <row r="56" s="39" customFormat="1" ht="17.1" customHeight="1" spans="1:5">
      <c r="A56" s="48">
        <v>2110302</v>
      </c>
      <c r="B56" s="49" t="s">
        <v>168</v>
      </c>
      <c r="C56" s="50"/>
      <c r="D56" s="51"/>
      <c r="E56" s="52"/>
    </row>
    <row r="57" s="39" customFormat="1" ht="17.1" customHeight="1" spans="1:5">
      <c r="A57" s="48" t="s">
        <v>169</v>
      </c>
      <c r="B57" s="49" t="s">
        <v>170</v>
      </c>
      <c r="C57" s="50"/>
      <c r="D57" s="51">
        <v>351</v>
      </c>
      <c r="E57" s="52"/>
    </row>
    <row r="58" s="39" customFormat="1" ht="17.1" customHeight="1" spans="1:5">
      <c r="A58" s="48" t="s">
        <v>171</v>
      </c>
      <c r="B58" s="49" t="s">
        <v>172</v>
      </c>
      <c r="C58" s="50"/>
      <c r="D58" s="51">
        <v>351</v>
      </c>
      <c r="E58" s="52"/>
    </row>
    <row r="59" s="39" customFormat="1" ht="17.1" customHeight="1" spans="1:5">
      <c r="A59" s="48">
        <v>21110</v>
      </c>
      <c r="B59" s="49" t="s">
        <v>173</v>
      </c>
      <c r="C59" s="50">
        <v>20</v>
      </c>
      <c r="D59" s="51">
        <v>20</v>
      </c>
      <c r="E59" s="52"/>
    </row>
    <row r="60" s="39" customFormat="1" ht="17.1" customHeight="1" spans="1:5">
      <c r="A60" s="48">
        <v>2111001</v>
      </c>
      <c r="B60" s="49" t="s">
        <v>174</v>
      </c>
      <c r="C60" s="50">
        <v>20</v>
      </c>
      <c r="D60" s="51">
        <v>20</v>
      </c>
      <c r="E60" s="52"/>
    </row>
    <row r="61" s="39" customFormat="1" ht="17.1" customHeight="1" spans="1:5">
      <c r="A61" s="48">
        <v>212</v>
      </c>
      <c r="B61" s="49" t="s">
        <v>175</v>
      </c>
      <c r="C61" s="50"/>
      <c r="D61" s="51">
        <v>539</v>
      </c>
      <c r="E61" s="52"/>
    </row>
    <row r="62" s="39" customFormat="1" ht="17.1" customHeight="1" spans="1:5">
      <c r="A62" s="48" t="s">
        <v>176</v>
      </c>
      <c r="B62" s="49" t="s">
        <v>177</v>
      </c>
      <c r="C62" s="50"/>
      <c r="D62" s="51">
        <v>220</v>
      </c>
      <c r="E62" s="52"/>
    </row>
    <row r="63" s="39" customFormat="1" ht="17.1" customHeight="1" spans="1:5">
      <c r="A63" s="48" t="s">
        <v>178</v>
      </c>
      <c r="B63" s="49" t="s">
        <v>179</v>
      </c>
      <c r="C63" s="50"/>
      <c r="D63" s="51">
        <v>220</v>
      </c>
      <c r="E63" s="52"/>
    </row>
    <row r="64" s="39" customFormat="1" ht="17.1" customHeight="1" spans="1:5">
      <c r="A64" s="48" t="s">
        <v>180</v>
      </c>
      <c r="B64" s="49" t="s">
        <v>181</v>
      </c>
      <c r="C64" s="50"/>
      <c r="D64" s="51">
        <v>319</v>
      </c>
      <c r="E64" s="52"/>
    </row>
    <row r="65" s="39" customFormat="1" ht="17.1" customHeight="1" spans="1:5">
      <c r="A65" s="48">
        <v>213</v>
      </c>
      <c r="B65" s="49" t="s">
        <v>182</v>
      </c>
      <c r="C65" s="50">
        <v>3248</v>
      </c>
      <c r="D65" s="51">
        <v>7975</v>
      </c>
      <c r="E65" s="52"/>
    </row>
    <row r="66" s="39" customFormat="1" ht="17.1" customHeight="1" spans="1:5">
      <c r="A66" s="48">
        <v>21301</v>
      </c>
      <c r="B66" s="49" t="s">
        <v>183</v>
      </c>
      <c r="C66" s="50">
        <v>495</v>
      </c>
      <c r="D66" s="51">
        <v>769</v>
      </c>
      <c r="E66" s="52"/>
    </row>
    <row r="67" s="39" customFormat="1" ht="17.1" customHeight="1" spans="1:5">
      <c r="A67" s="48">
        <v>2130106</v>
      </c>
      <c r="B67" s="49" t="s">
        <v>184</v>
      </c>
      <c r="C67" s="50"/>
      <c r="D67" s="51"/>
      <c r="E67" s="52"/>
    </row>
    <row r="68" s="39" customFormat="1" ht="17.1" customHeight="1" spans="1:5">
      <c r="A68" s="48">
        <v>2130109</v>
      </c>
      <c r="B68" s="49" t="s">
        <v>185</v>
      </c>
      <c r="C68" s="50"/>
      <c r="D68" s="51">
        <v>135</v>
      </c>
      <c r="E68" s="52"/>
    </row>
    <row r="69" s="39" customFormat="1" ht="17.1" customHeight="1" spans="1:5">
      <c r="A69" s="48">
        <v>2130121</v>
      </c>
      <c r="B69" s="49" t="s">
        <v>186</v>
      </c>
      <c r="C69" s="50"/>
      <c r="D69" s="51"/>
      <c r="E69" s="52"/>
    </row>
    <row r="70" s="39" customFormat="1" ht="17.1" customHeight="1" spans="1:5">
      <c r="A70" s="48">
        <v>2130122</v>
      </c>
      <c r="B70" s="49" t="s">
        <v>187</v>
      </c>
      <c r="C70" s="50"/>
      <c r="D70" s="51">
        <v>97</v>
      </c>
      <c r="E70" s="52"/>
    </row>
    <row r="71" s="39" customFormat="1" ht="17.1" customHeight="1" spans="1:5">
      <c r="A71" s="48">
        <v>2130126</v>
      </c>
      <c r="B71" s="49" t="s">
        <v>188</v>
      </c>
      <c r="C71" s="50">
        <v>495</v>
      </c>
      <c r="D71" s="51">
        <v>495</v>
      </c>
      <c r="E71" s="52"/>
    </row>
    <row r="72" s="39" customFormat="1" ht="17.1" customHeight="1" spans="1:5">
      <c r="A72" s="48">
        <v>2130135</v>
      </c>
      <c r="B72" s="49" t="s">
        <v>189</v>
      </c>
      <c r="C72" s="50"/>
      <c r="D72" s="51"/>
      <c r="E72" s="52"/>
    </row>
    <row r="73" s="39" customFormat="1" ht="17.1" customHeight="1" spans="1:5">
      <c r="A73" s="48" t="s">
        <v>190</v>
      </c>
      <c r="B73" s="49" t="s">
        <v>191</v>
      </c>
      <c r="C73" s="50"/>
      <c r="D73" s="51">
        <v>42</v>
      </c>
      <c r="E73" s="52"/>
    </row>
    <row r="74" s="39" customFormat="1" ht="17.1" customHeight="1" spans="1:5">
      <c r="A74" s="48">
        <v>21302</v>
      </c>
      <c r="B74" s="49" t="s">
        <v>192</v>
      </c>
      <c r="C74" s="50"/>
      <c r="D74" s="51">
        <v>57</v>
      </c>
      <c r="E74" s="52"/>
    </row>
    <row r="75" s="39" customFormat="1" ht="17.1" customHeight="1" spans="1:5">
      <c r="A75" s="48">
        <v>2130234</v>
      </c>
      <c r="B75" s="49" t="s">
        <v>193</v>
      </c>
      <c r="C75" s="50"/>
      <c r="D75" s="51">
        <v>57</v>
      </c>
      <c r="E75" s="52"/>
    </row>
    <row r="76" s="39" customFormat="1" ht="17.1" customHeight="1" spans="1:5">
      <c r="A76" s="48">
        <v>2130299</v>
      </c>
      <c r="B76" s="49" t="s">
        <v>194</v>
      </c>
      <c r="C76" s="50"/>
      <c r="D76" s="51"/>
      <c r="E76" s="52"/>
    </row>
    <row r="77" s="39" customFormat="1" ht="17.1" customHeight="1" spans="1:5">
      <c r="A77" s="48">
        <v>21303</v>
      </c>
      <c r="B77" s="49" t="s">
        <v>195</v>
      </c>
      <c r="C77" s="50"/>
      <c r="D77" s="51">
        <v>2296</v>
      </c>
      <c r="E77" s="52"/>
    </row>
    <row r="78" s="39" customFormat="1" ht="17.1" customHeight="1" spans="1:5">
      <c r="A78" s="48" t="s">
        <v>196</v>
      </c>
      <c r="B78" s="49" t="s">
        <v>197</v>
      </c>
      <c r="C78" s="50"/>
      <c r="D78" s="51">
        <v>1796</v>
      </c>
      <c r="E78" s="52"/>
    </row>
    <row r="79" s="39" customFormat="1" ht="17.1" customHeight="1" spans="1:5">
      <c r="A79" s="48" t="s">
        <v>198</v>
      </c>
      <c r="B79" s="49" t="s">
        <v>199</v>
      </c>
      <c r="C79" s="50"/>
      <c r="D79" s="51">
        <v>500</v>
      </c>
      <c r="E79" s="52"/>
    </row>
    <row r="80" s="39" customFormat="1" ht="17.1" customHeight="1" spans="1:5">
      <c r="A80" s="48">
        <v>21305</v>
      </c>
      <c r="B80" s="49" t="s">
        <v>200</v>
      </c>
      <c r="C80" s="50"/>
      <c r="D80" s="51">
        <v>2000</v>
      </c>
      <c r="E80" s="52"/>
    </row>
    <row r="81" s="39" customFormat="1" ht="17.1" customHeight="1" spans="1:5">
      <c r="A81" s="48" t="s">
        <v>201</v>
      </c>
      <c r="B81" s="49" t="s">
        <v>202</v>
      </c>
      <c r="C81" s="50"/>
      <c r="D81" s="51">
        <v>2000</v>
      </c>
      <c r="E81" s="52"/>
    </row>
    <row r="82" s="39" customFormat="1" ht="17.1" customHeight="1" spans="1:5">
      <c r="A82" s="48">
        <v>21307</v>
      </c>
      <c r="B82" s="49" t="s">
        <v>203</v>
      </c>
      <c r="C82" s="50">
        <v>1723</v>
      </c>
      <c r="D82" s="51">
        <v>1723</v>
      </c>
      <c r="E82" s="52"/>
    </row>
    <row r="83" s="39" customFormat="1" ht="17.1" customHeight="1" spans="1:5">
      <c r="A83" s="48">
        <v>2130701</v>
      </c>
      <c r="B83" s="49" t="s">
        <v>204</v>
      </c>
      <c r="C83" s="50">
        <v>1723</v>
      </c>
      <c r="D83" s="51">
        <v>1723</v>
      </c>
      <c r="E83" s="52"/>
    </row>
    <row r="84" s="39" customFormat="1" ht="17.1" customHeight="1" spans="1:5">
      <c r="A84" s="48">
        <v>21308</v>
      </c>
      <c r="B84" s="49" t="s">
        <v>205</v>
      </c>
      <c r="C84" s="50">
        <v>1030</v>
      </c>
      <c r="D84" s="51">
        <v>1130</v>
      </c>
      <c r="E84" s="52"/>
    </row>
    <row r="85" s="39" customFormat="1" ht="17.1" customHeight="1" spans="1:5">
      <c r="A85" s="48">
        <v>2130804</v>
      </c>
      <c r="B85" s="49" t="s">
        <v>206</v>
      </c>
      <c r="C85" s="50">
        <v>1030</v>
      </c>
      <c r="D85" s="51">
        <v>1130</v>
      </c>
      <c r="E85" s="52"/>
    </row>
    <row r="86" s="39" customFormat="1" ht="17.1" customHeight="1" spans="1:5">
      <c r="A86" s="48">
        <v>2130899</v>
      </c>
      <c r="B86" s="49" t="s">
        <v>207</v>
      </c>
      <c r="C86" s="50"/>
      <c r="D86" s="51"/>
      <c r="E86" s="52"/>
    </row>
    <row r="87" s="39" customFormat="1" ht="17.1" customHeight="1" spans="1:5">
      <c r="A87" s="48" t="s">
        <v>208</v>
      </c>
      <c r="B87" s="49" t="s">
        <v>209</v>
      </c>
      <c r="C87" s="50"/>
      <c r="D87" s="51">
        <v>700</v>
      </c>
      <c r="E87" s="52"/>
    </row>
    <row r="88" s="39" customFormat="1" ht="17.1" customHeight="1" spans="1:5">
      <c r="A88" s="48" t="s">
        <v>210</v>
      </c>
      <c r="B88" s="49" t="s">
        <v>211</v>
      </c>
      <c r="C88" s="50"/>
      <c r="D88" s="51">
        <v>700</v>
      </c>
      <c r="E88" s="52"/>
    </row>
    <row r="89" s="39" customFormat="1" ht="17.1" customHeight="1" spans="1:5">
      <c r="A89" s="48">
        <v>214</v>
      </c>
      <c r="B89" s="49" t="s">
        <v>212</v>
      </c>
      <c r="C89" s="50"/>
      <c r="D89" s="51">
        <v>1574</v>
      </c>
      <c r="E89" s="52"/>
    </row>
    <row r="90" s="39" customFormat="1" ht="17.1" customHeight="1" spans="1:5">
      <c r="A90" s="48">
        <v>21401</v>
      </c>
      <c r="B90" s="49" t="s">
        <v>213</v>
      </c>
      <c r="C90" s="50"/>
      <c r="D90" s="51">
        <v>1574</v>
      </c>
      <c r="E90" s="52"/>
    </row>
    <row r="91" s="39" customFormat="1" ht="17.1" customHeight="1" spans="1:5">
      <c r="A91" s="48">
        <v>2140104</v>
      </c>
      <c r="B91" s="49" t="s">
        <v>214</v>
      </c>
      <c r="C91" s="50"/>
      <c r="D91" s="51">
        <v>1439</v>
      </c>
      <c r="E91" s="52"/>
    </row>
    <row r="92" s="39" customFormat="1" ht="17.1" customHeight="1" spans="1:5">
      <c r="A92" s="48">
        <v>2140106</v>
      </c>
      <c r="B92" s="49" t="s">
        <v>215</v>
      </c>
      <c r="C92" s="50"/>
      <c r="D92" s="51">
        <v>135</v>
      </c>
      <c r="E92" s="52"/>
    </row>
    <row r="93" s="39" customFormat="1" ht="17.1" customHeight="1" spans="1:5">
      <c r="A93" s="48">
        <v>2140199</v>
      </c>
      <c r="B93" s="49" t="s">
        <v>216</v>
      </c>
      <c r="C93" s="50"/>
      <c r="D93" s="51">
        <v>0</v>
      </c>
      <c r="E93" s="52"/>
    </row>
    <row r="94" s="39" customFormat="1" ht="17.1" customHeight="1" spans="1:5">
      <c r="A94" s="48" t="s">
        <v>217</v>
      </c>
      <c r="B94" s="49" t="s">
        <v>218</v>
      </c>
      <c r="C94" s="50"/>
      <c r="D94" s="51"/>
      <c r="E94" s="52"/>
    </row>
    <row r="95" s="39" customFormat="1" ht="17.1" customHeight="1" spans="1:5">
      <c r="A95" s="48" t="s">
        <v>219</v>
      </c>
      <c r="B95" s="49" t="s">
        <v>220</v>
      </c>
      <c r="C95" s="50"/>
      <c r="D95" s="51"/>
      <c r="E95" s="52"/>
    </row>
    <row r="96" s="39" customFormat="1" ht="17.1" customHeight="1" spans="1:5">
      <c r="A96" s="48">
        <v>215</v>
      </c>
      <c r="B96" s="49" t="s">
        <v>221</v>
      </c>
      <c r="C96" s="50">
        <v>474</v>
      </c>
      <c r="D96" s="51">
        <v>1969</v>
      </c>
      <c r="E96" s="52"/>
    </row>
    <row r="97" s="39" customFormat="1" ht="17.1" customHeight="1" spans="1:5">
      <c r="A97" s="48" t="s">
        <v>222</v>
      </c>
      <c r="B97" s="49" t="s">
        <v>223</v>
      </c>
      <c r="C97" s="50"/>
      <c r="D97" s="51">
        <v>55</v>
      </c>
      <c r="E97" s="52"/>
    </row>
    <row r="98" s="39" customFormat="1" ht="17.1" customHeight="1" spans="1:5">
      <c r="A98" s="48" t="s">
        <v>224</v>
      </c>
      <c r="B98" s="49" t="s">
        <v>225</v>
      </c>
      <c r="C98" s="50"/>
      <c r="D98" s="51">
        <v>55</v>
      </c>
      <c r="E98" s="52"/>
    </row>
    <row r="99" s="39" customFormat="1" ht="17.1" customHeight="1" spans="1:5">
      <c r="A99" s="48">
        <v>21508</v>
      </c>
      <c r="B99" s="49" t="s">
        <v>226</v>
      </c>
      <c r="C99" s="50">
        <v>474</v>
      </c>
      <c r="D99" s="51">
        <v>1914</v>
      </c>
      <c r="E99" s="52"/>
    </row>
    <row r="100" s="39" customFormat="1" ht="17.1" customHeight="1" spans="1:5">
      <c r="A100" s="48">
        <v>2150805</v>
      </c>
      <c r="B100" s="49" t="s">
        <v>227</v>
      </c>
      <c r="C100" s="50">
        <v>474</v>
      </c>
      <c r="D100" s="51">
        <v>1914</v>
      </c>
      <c r="E100" s="52"/>
    </row>
    <row r="101" s="39" customFormat="1" ht="17.1" customHeight="1" spans="1:5">
      <c r="A101" s="48">
        <v>216</v>
      </c>
      <c r="B101" s="49" t="s">
        <v>228</v>
      </c>
      <c r="C101" s="50"/>
      <c r="D101" s="51">
        <v>924</v>
      </c>
      <c r="E101" s="52"/>
    </row>
    <row r="102" s="39" customFormat="1" ht="17.1" customHeight="1" spans="1:5">
      <c r="A102" s="48" t="s">
        <v>229</v>
      </c>
      <c r="B102" s="49" t="s">
        <v>230</v>
      </c>
      <c r="C102" s="50"/>
      <c r="D102" s="51">
        <v>158</v>
      </c>
      <c r="E102" s="52"/>
    </row>
    <row r="103" s="39" customFormat="1" ht="17.1" customHeight="1" spans="1:5">
      <c r="A103" s="48" t="s">
        <v>231</v>
      </c>
      <c r="B103" s="49" t="s">
        <v>232</v>
      </c>
      <c r="C103" s="50"/>
      <c r="D103" s="51">
        <v>158</v>
      </c>
      <c r="E103" s="52"/>
    </row>
    <row r="104" s="39" customFormat="1" ht="17.1" customHeight="1" spans="1:5">
      <c r="A104" s="48" t="s">
        <v>233</v>
      </c>
      <c r="B104" s="49" t="s">
        <v>234</v>
      </c>
      <c r="C104" s="50"/>
      <c r="D104" s="51">
        <v>100</v>
      </c>
      <c r="E104" s="52"/>
    </row>
    <row r="105" s="39" customFormat="1" ht="17.1" customHeight="1" spans="1:5">
      <c r="A105" s="48" t="s">
        <v>235</v>
      </c>
      <c r="B105" s="49" t="s">
        <v>236</v>
      </c>
      <c r="C105" s="50"/>
      <c r="D105" s="51">
        <v>100</v>
      </c>
      <c r="E105" s="52"/>
    </row>
    <row r="106" s="39" customFormat="1" ht="17.1" customHeight="1" spans="1:5">
      <c r="A106" s="48">
        <v>21699</v>
      </c>
      <c r="B106" s="49" t="s">
        <v>237</v>
      </c>
      <c r="C106" s="50"/>
      <c r="D106" s="51">
        <v>666</v>
      </c>
      <c r="E106" s="52"/>
    </row>
    <row r="107" s="39" customFormat="1" ht="17.1" customHeight="1" spans="1:5">
      <c r="A107" s="48">
        <v>2169999</v>
      </c>
      <c r="B107" s="49" t="s">
        <v>238</v>
      </c>
      <c r="C107" s="50"/>
      <c r="D107" s="51">
        <v>666</v>
      </c>
      <c r="E107" s="52"/>
    </row>
    <row r="108" s="39" customFormat="1" ht="17.1" customHeight="1" spans="1:5">
      <c r="A108" s="48" t="s">
        <v>239</v>
      </c>
      <c r="B108" s="49" t="s">
        <v>240</v>
      </c>
      <c r="C108" s="50"/>
      <c r="D108" s="51"/>
      <c r="E108" s="52"/>
    </row>
    <row r="109" s="39" customFormat="1" ht="17.1" customHeight="1" spans="1:5">
      <c r="A109" s="48" t="s">
        <v>241</v>
      </c>
      <c r="B109" s="49" t="s">
        <v>242</v>
      </c>
      <c r="C109" s="50"/>
      <c r="D109" s="51"/>
      <c r="E109" s="52"/>
    </row>
    <row r="110" s="39" customFormat="1" ht="17.1" customHeight="1" spans="1:5">
      <c r="A110" s="48" t="s">
        <v>243</v>
      </c>
      <c r="B110" s="49" t="s">
        <v>244</v>
      </c>
      <c r="C110" s="50"/>
      <c r="D110" s="51"/>
      <c r="E110" s="52"/>
    </row>
    <row r="111" s="39" customFormat="1" ht="17.1" customHeight="1" spans="1:5">
      <c r="A111" s="48" t="s">
        <v>245</v>
      </c>
      <c r="B111" s="49" t="s">
        <v>246</v>
      </c>
      <c r="C111" s="50"/>
      <c r="D111" s="51"/>
      <c r="E111" s="52"/>
    </row>
    <row r="112" s="39" customFormat="1" ht="17.1" customHeight="1" spans="1:5">
      <c r="A112" s="48" t="s">
        <v>247</v>
      </c>
      <c r="B112" s="49" t="s">
        <v>248</v>
      </c>
      <c r="C112" s="50"/>
      <c r="D112" s="51">
        <v>4</v>
      </c>
      <c r="E112" s="52"/>
    </row>
    <row r="113" s="39" customFormat="1" ht="17.1" customHeight="1" spans="1:5">
      <c r="A113" s="48" t="s">
        <v>249</v>
      </c>
      <c r="B113" s="49" t="s">
        <v>250</v>
      </c>
      <c r="C113" s="50"/>
      <c r="D113" s="51">
        <v>4</v>
      </c>
      <c r="E113" s="52"/>
    </row>
    <row r="114" s="39" customFormat="1" ht="17.1" customHeight="1" spans="1:5">
      <c r="A114" s="48" t="s">
        <v>251</v>
      </c>
      <c r="B114" s="49" t="s">
        <v>252</v>
      </c>
      <c r="C114" s="50"/>
      <c r="D114" s="51">
        <v>4</v>
      </c>
      <c r="E114" s="52"/>
    </row>
    <row r="115" s="39" customFormat="1" ht="17.1" customHeight="1" spans="1:5">
      <c r="A115" s="48">
        <v>224</v>
      </c>
      <c r="B115" s="49" t="s">
        <v>253</v>
      </c>
      <c r="C115" s="50">
        <v>133</v>
      </c>
      <c r="D115" s="51">
        <v>133</v>
      </c>
      <c r="E115" s="52"/>
    </row>
    <row r="116" s="39" customFormat="1" ht="17.1" customHeight="1" spans="1:5">
      <c r="A116" s="48" t="s">
        <v>254</v>
      </c>
      <c r="B116" s="49" t="s">
        <v>255</v>
      </c>
      <c r="C116" s="50">
        <v>133</v>
      </c>
      <c r="D116" s="51">
        <v>133</v>
      </c>
      <c r="E116" s="52"/>
    </row>
    <row r="117" s="39" customFormat="1" ht="17.1" customHeight="1" spans="1:5">
      <c r="A117" s="48" t="s">
        <v>256</v>
      </c>
      <c r="B117" s="49" t="s">
        <v>257</v>
      </c>
      <c r="C117" s="50">
        <v>133</v>
      </c>
      <c r="D117" s="51">
        <v>133</v>
      </c>
      <c r="E117" s="52"/>
    </row>
    <row r="118" s="39" customFormat="1" ht="17.1" customHeight="1" spans="1:5">
      <c r="A118" s="48">
        <v>229</v>
      </c>
      <c r="B118" s="49" t="s">
        <v>258</v>
      </c>
      <c r="C118" s="50"/>
      <c r="D118" s="51">
        <v>52</v>
      </c>
      <c r="E118" s="52"/>
    </row>
    <row r="119" s="39" customFormat="1" ht="17.1" customHeight="1" spans="1:5">
      <c r="A119" s="48">
        <v>22999</v>
      </c>
      <c r="B119" s="49" t="s">
        <v>259</v>
      </c>
      <c r="C119" s="50"/>
      <c r="D119" s="51">
        <v>52</v>
      </c>
      <c r="E119" s="52"/>
    </row>
    <row r="120" s="39" customFormat="1" ht="17.1" customHeight="1" spans="1:5">
      <c r="A120" s="48" t="s">
        <v>260</v>
      </c>
      <c r="B120" s="49" t="s">
        <v>261</v>
      </c>
      <c r="C120" s="50"/>
      <c r="D120" s="51">
        <v>52</v>
      </c>
      <c r="E120" s="52"/>
    </row>
    <row r="121" s="39" customFormat="1" ht="17.1" customHeight="1" spans="1:5">
      <c r="A121" s="48"/>
      <c r="B121" s="49" t="s">
        <v>262</v>
      </c>
      <c r="C121" s="50">
        <f>C122+C125+C128+C133+C136</f>
        <v>419</v>
      </c>
      <c r="D121" s="51">
        <f>D122+D125+D128+D133+D136</f>
        <v>929</v>
      </c>
      <c r="E121" s="52"/>
    </row>
    <row r="122" s="39" customFormat="1" ht="17.1" customHeight="1" spans="1:5">
      <c r="A122" s="48" t="s">
        <v>133</v>
      </c>
      <c r="B122" s="49" t="s">
        <v>263</v>
      </c>
      <c r="C122" s="50"/>
      <c r="D122" s="51"/>
      <c r="E122" s="52"/>
    </row>
    <row r="123" s="39" customFormat="1" ht="17.1" customHeight="1" spans="1:5">
      <c r="A123" s="48" t="s">
        <v>264</v>
      </c>
      <c r="B123" s="49" t="s">
        <v>265</v>
      </c>
      <c r="C123" s="50"/>
      <c r="D123" s="51"/>
      <c r="E123" s="52"/>
    </row>
    <row r="124" s="39" customFormat="1" ht="17.1" customHeight="1" spans="1:5">
      <c r="A124" s="48" t="s">
        <v>266</v>
      </c>
      <c r="B124" s="49" t="s">
        <v>267</v>
      </c>
      <c r="C124" s="50"/>
      <c r="D124" s="51"/>
      <c r="E124" s="52"/>
    </row>
    <row r="125" s="39" customFormat="1" ht="17.1" customHeight="1" spans="1:5">
      <c r="A125" s="48">
        <v>208</v>
      </c>
      <c r="B125" s="49" t="s">
        <v>144</v>
      </c>
      <c r="C125" s="50">
        <v>7</v>
      </c>
      <c r="D125" s="51">
        <v>7</v>
      </c>
      <c r="E125" s="52"/>
    </row>
    <row r="126" s="39" customFormat="1" ht="17.1" customHeight="1" spans="1:5">
      <c r="A126" s="48">
        <v>20822</v>
      </c>
      <c r="B126" s="49" t="s">
        <v>268</v>
      </c>
      <c r="C126" s="50">
        <v>7</v>
      </c>
      <c r="D126" s="51">
        <v>7</v>
      </c>
      <c r="E126" s="52"/>
    </row>
    <row r="127" s="39" customFormat="1" ht="17.1" customHeight="1" spans="1:5">
      <c r="A127" s="48">
        <v>2082201</v>
      </c>
      <c r="B127" s="49" t="s">
        <v>269</v>
      </c>
      <c r="C127" s="50">
        <v>7</v>
      </c>
      <c r="D127" s="51">
        <v>7</v>
      </c>
      <c r="E127" s="52"/>
    </row>
    <row r="128" s="39" customFormat="1" ht="17.1" customHeight="1" spans="1:5">
      <c r="A128" s="48">
        <v>212</v>
      </c>
      <c r="B128" s="49" t="s">
        <v>270</v>
      </c>
      <c r="C128" s="50"/>
      <c r="D128" s="51">
        <v>1144</v>
      </c>
      <c r="E128" s="52"/>
    </row>
    <row r="129" s="39" customFormat="1" ht="17.1" customHeight="1" spans="1:5">
      <c r="A129" s="48">
        <v>21208</v>
      </c>
      <c r="B129" s="49" t="s">
        <v>271</v>
      </c>
      <c r="C129" s="50"/>
      <c r="D129" s="51">
        <v>1144</v>
      </c>
      <c r="E129" s="52"/>
    </row>
    <row r="130" s="39" customFormat="1" ht="17.1" customHeight="1" spans="1:5">
      <c r="A130" s="48" t="s">
        <v>272</v>
      </c>
      <c r="B130" s="49" t="s">
        <v>273</v>
      </c>
      <c r="C130" s="50"/>
      <c r="D130" s="51">
        <v>136</v>
      </c>
      <c r="E130" s="52"/>
    </row>
    <row r="131" s="39" customFormat="1" ht="17.1" customHeight="1" spans="1:5">
      <c r="A131" s="48" t="s">
        <v>274</v>
      </c>
      <c r="B131" s="49" t="s">
        <v>275</v>
      </c>
      <c r="C131" s="50"/>
      <c r="D131" s="51">
        <v>1008</v>
      </c>
      <c r="E131" s="52"/>
    </row>
    <row r="132" s="39" customFormat="1" ht="17.1" customHeight="1" spans="1:5">
      <c r="A132" s="48">
        <v>21211</v>
      </c>
      <c r="B132" s="49" t="s">
        <v>276</v>
      </c>
      <c r="C132" s="50"/>
      <c r="D132" s="51" t="s">
        <v>14</v>
      </c>
      <c r="E132" s="52"/>
    </row>
    <row r="133" s="39" customFormat="1" ht="17.1" customHeight="1" spans="1:5">
      <c r="A133" s="48" t="s">
        <v>277</v>
      </c>
      <c r="B133" s="49" t="s">
        <v>278</v>
      </c>
      <c r="C133" s="50">
        <v>172</v>
      </c>
      <c r="D133" s="51">
        <v>172</v>
      </c>
      <c r="E133" s="52"/>
    </row>
    <row r="134" s="39" customFormat="1" ht="17.1" customHeight="1" spans="1:5">
      <c r="A134" s="48" t="s">
        <v>279</v>
      </c>
      <c r="B134" s="49" t="s">
        <v>280</v>
      </c>
      <c r="C134" s="50">
        <v>172</v>
      </c>
      <c r="D134" s="51">
        <v>172</v>
      </c>
      <c r="E134" s="52"/>
    </row>
    <row r="135" s="38" customFormat="1" spans="1:252">
      <c r="A135" s="48" t="s">
        <v>281</v>
      </c>
      <c r="B135" s="49" t="s">
        <v>282</v>
      </c>
      <c r="C135" s="50">
        <v>172</v>
      </c>
      <c r="D135" s="51">
        <v>172</v>
      </c>
      <c r="E135" s="52"/>
      <c r="IR135" s="41"/>
    </row>
    <row r="136" s="38" customFormat="1" spans="1:252">
      <c r="A136" s="48" t="s">
        <v>283</v>
      </c>
      <c r="B136" s="49" t="s">
        <v>284</v>
      </c>
      <c r="C136" s="50">
        <v>240</v>
      </c>
      <c r="D136" s="51">
        <v>-394</v>
      </c>
      <c r="E136" s="52"/>
      <c r="IR136" s="41"/>
    </row>
    <row r="137" s="38" customFormat="1" spans="1:252">
      <c r="A137" s="48" t="s">
        <v>285</v>
      </c>
      <c r="B137" s="49" t="s">
        <v>286</v>
      </c>
      <c r="C137" s="50">
        <v>240</v>
      </c>
      <c r="D137" s="51">
        <v>-394</v>
      </c>
      <c r="E137" s="52"/>
      <c r="IR137" s="41"/>
    </row>
    <row r="138" s="38" customFormat="1" spans="1:252">
      <c r="A138" s="48" t="s">
        <v>287</v>
      </c>
      <c r="B138" s="49" t="s">
        <v>288</v>
      </c>
      <c r="C138" s="50">
        <v>149</v>
      </c>
      <c r="D138" s="51">
        <v>261</v>
      </c>
      <c r="E138" s="52"/>
      <c r="IR138" s="41"/>
    </row>
    <row r="139" s="38" customFormat="1" spans="1:252">
      <c r="A139" s="48" t="s">
        <v>289</v>
      </c>
      <c r="B139" s="49" t="s">
        <v>290</v>
      </c>
      <c r="C139" s="50">
        <v>6</v>
      </c>
      <c r="D139" s="51">
        <v>125</v>
      </c>
      <c r="E139" s="52"/>
      <c r="IR139" s="41"/>
    </row>
    <row r="140" s="38" customFormat="1" spans="1:252">
      <c r="A140" s="48" t="s">
        <v>291</v>
      </c>
      <c r="B140" s="49" t="s">
        <v>292</v>
      </c>
      <c r="C140" s="50">
        <v>70</v>
      </c>
      <c r="D140" s="51">
        <v>205</v>
      </c>
      <c r="E140" s="52"/>
      <c r="IR140" s="41"/>
    </row>
    <row r="141" s="38" customFormat="1" spans="1:252">
      <c r="A141" s="48" t="s">
        <v>293</v>
      </c>
      <c r="B141" s="49" t="s">
        <v>294</v>
      </c>
      <c r="C141" s="50">
        <v>15</v>
      </c>
      <c r="D141" s="51">
        <v>-985</v>
      </c>
      <c r="E141" s="52"/>
      <c r="IR141" s="41"/>
    </row>
    <row r="142" s="38" customFormat="1" spans="1:252">
      <c r="A142" s="48" t="s">
        <v>295</v>
      </c>
      <c r="B142" s="49" t="s">
        <v>296</v>
      </c>
      <c r="C142" s="50"/>
      <c r="D142" s="51"/>
      <c r="E142" s="52"/>
      <c r="IR142" s="41"/>
    </row>
    <row r="143" spans="1:5">
      <c r="A143" s="48"/>
      <c r="B143" s="49" t="s">
        <v>297</v>
      </c>
      <c r="C143" s="51">
        <v>36</v>
      </c>
      <c r="D143" s="51">
        <v>36</v>
      </c>
      <c r="E143" s="52"/>
    </row>
    <row r="144" spans="1:5">
      <c r="A144" s="48">
        <v>223</v>
      </c>
      <c r="B144" s="49" t="s">
        <v>298</v>
      </c>
      <c r="C144" s="51">
        <v>36</v>
      </c>
      <c r="D144" s="51">
        <v>36</v>
      </c>
      <c r="E144" s="52"/>
    </row>
    <row r="145" spans="1:5">
      <c r="A145" s="48">
        <v>22301</v>
      </c>
      <c r="B145" s="49" t="s">
        <v>299</v>
      </c>
      <c r="C145" s="51">
        <v>36</v>
      </c>
      <c r="D145" s="51">
        <v>36</v>
      </c>
      <c r="E145" s="52"/>
    </row>
    <row r="146" spans="1:5">
      <c r="A146" s="48">
        <v>2230105</v>
      </c>
      <c r="B146" s="49" t="s">
        <v>300</v>
      </c>
      <c r="C146" s="51">
        <v>36</v>
      </c>
      <c r="D146" s="51">
        <v>36</v>
      </c>
      <c r="E146" s="52"/>
    </row>
  </sheetData>
  <mergeCells count="1">
    <mergeCell ref="A1:E1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workbookViewId="0">
      <selection activeCell="E13" sqref="E13"/>
    </sheetView>
  </sheetViews>
  <sheetFormatPr defaultColWidth="9" defaultRowHeight="14.25" outlineLevelCol="3"/>
  <cols>
    <col min="1" max="1" width="10.625" style="3" customWidth="1"/>
    <col min="2" max="2" width="43.25" style="3" customWidth="1"/>
    <col min="3" max="3" width="13" style="3" customWidth="1"/>
    <col min="4" max="4" width="13.25" style="4"/>
    <col min="5" max="16384" width="9" style="3"/>
  </cols>
  <sheetData>
    <row r="1" spans="1:4">
      <c r="A1" s="5" t="s">
        <v>301</v>
      </c>
      <c r="B1" s="5"/>
      <c r="C1" s="5"/>
      <c r="D1" s="5"/>
    </row>
    <row r="2" ht="26.1" customHeight="1" spans="1:4">
      <c r="A2" s="5"/>
      <c r="B2" s="5"/>
      <c r="C2" s="5"/>
      <c r="D2" s="5"/>
    </row>
    <row r="3" ht="21" customHeight="1" spans="1:4">
      <c r="A3" s="6"/>
      <c r="B3" s="6"/>
      <c r="C3" s="7" t="s">
        <v>1</v>
      </c>
      <c r="D3" s="7"/>
    </row>
    <row r="4" ht="26.1" customHeight="1" spans="1:4">
      <c r="A4" s="8" t="s">
        <v>302</v>
      </c>
      <c r="B4" s="8" t="s">
        <v>303</v>
      </c>
      <c r="C4" s="8" t="s">
        <v>304</v>
      </c>
      <c r="D4" s="8" t="s">
        <v>305</v>
      </c>
    </row>
    <row r="5" ht="26.1" customHeight="1" spans="1:4">
      <c r="A5" s="9" t="s">
        <v>306</v>
      </c>
      <c r="B5" s="10" t="s">
        <v>307</v>
      </c>
      <c r="C5" s="11">
        <v>53472.52</v>
      </c>
      <c r="D5" s="12">
        <v>39.46</v>
      </c>
    </row>
    <row r="6" ht="26.1" customHeight="1" spans="1:4">
      <c r="A6" s="13"/>
      <c r="B6" s="10" t="s">
        <v>308</v>
      </c>
      <c r="C6" s="14"/>
      <c r="D6" s="15">
        <v>2000</v>
      </c>
    </row>
    <row r="7" ht="26.1" customHeight="1" spans="1:4">
      <c r="A7" s="13"/>
      <c r="B7" s="16" t="s">
        <v>309</v>
      </c>
      <c r="C7" s="14"/>
      <c r="D7" s="15">
        <v>1000</v>
      </c>
    </row>
    <row r="8" ht="26.1" customHeight="1" spans="1:4">
      <c r="A8" s="13"/>
      <c r="B8" s="10" t="s">
        <v>310</v>
      </c>
      <c r="C8" s="14"/>
      <c r="D8" s="15">
        <v>1000</v>
      </c>
    </row>
    <row r="9" ht="26.1" customHeight="1" spans="1:4">
      <c r="A9" s="13"/>
      <c r="B9" s="10" t="s">
        <v>310</v>
      </c>
      <c r="C9" s="14"/>
      <c r="D9" s="15">
        <v>2000</v>
      </c>
    </row>
    <row r="10" ht="26.1" customHeight="1" spans="1:4">
      <c r="A10" s="13"/>
      <c r="B10" s="16" t="s">
        <v>311</v>
      </c>
      <c r="C10" s="14"/>
      <c r="D10" s="15">
        <v>1500</v>
      </c>
    </row>
    <row r="11" ht="26.1" customHeight="1" spans="1:4">
      <c r="A11" s="13"/>
      <c r="B11" s="17" t="s">
        <v>312</v>
      </c>
      <c r="C11" s="14"/>
      <c r="D11" s="15">
        <v>2500</v>
      </c>
    </row>
    <row r="12" ht="26.1" customHeight="1" spans="1:4">
      <c r="A12" s="13"/>
      <c r="B12" s="17" t="s">
        <v>313</v>
      </c>
      <c r="C12" s="14"/>
      <c r="D12" s="15">
        <v>7000</v>
      </c>
    </row>
    <row r="13" ht="26.1" customHeight="1" spans="1:4">
      <c r="A13" s="13"/>
      <c r="B13" s="17" t="s">
        <v>314</v>
      </c>
      <c r="C13" s="14"/>
      <c r="D13" s="15">
        <v>11300</v>
      </c>
    </row>
    <row r="14" ht="26.1" customHeight="1" spans="1:4">
      <c r="A14" s="13"/>
      <c r="B14" s="17" t="s">
        <v>315</v>
      </c>
      <c r="C14" s="14"/>
      <c r="D14" s="18">
        <v>51.535</v>
      </c>
    </row>
    <row r="15" ht="26.1" customHeight="1" spans="1:4">
      <c r="A15" s="13"/>
      <c r="B15" s="17" t="s">
        <v>316</v>
      </c>
      <c r="C15" s="14"/>
      <c r="D15" s="18">
        <v>776.969626</v>
      </c>
    </row>
    <row r="16" ht="26.1" customHeight="1" spans="1:4">
      <c r="A16" s="13"/>
      <c r="B16" s="17" t="s">
        <v>317</v>
      </c>
      <c r="C16" s="14"/>
      <c r="D16" s="18">
        <v>109.495374</v>
      </c>
    </row>
    <row r="17" ht="26.1" customHeight="1" spans="1:4">
      <c r="A17" s="13"/>
      <c r="B17" s="17" t="s">
        <v>318</v>
      </c>
      <c r="C17" s="14"/>
      <c r="D17" s="19">
        <v>2062</v>
      </c>
    </row>
    <row r="18" ht="26.1" customHeight="1" spans="1:4">
      <c r="A18" s="13"/>
      <c r="B18" s="17" t="s">
        <v>319</v>
      </c>
      <c r="C18" s="14"/>
      <c r="D18" s="19">
        <v>13320</v>
      </c>
    </row>
    <row r="19" ht="26.1" customHeight="1" spans="1:4">
      <c r="A19" s="13"/>
      <c r="B19" s="17" t="s">
        <v>320</v>
      </c>
      <c r="C19" s="14"/>
      <c r="D19" s="19">
        <v>5000</v>
      </c>
    </row>
    <row r="20" ht="26.1" customHeight="1" spans="1:4">
      <c r="A20" s="13"/>
      <c r="B20" s="17" t="s">
        <v>321</v>
      </c>
      <c r="C20" s="14"/>
      <c r="D20" s="18">
        <v>305.56</v>
      </c>
    </row>
    <row r="21" ht="26.1" customHeight="1" spans="1:4">
      <c r="A21" s="13"/>
      <c r="B21" s="17" t="s">
        <v>322</v>
      </c>
      <c r="C21" s="14"/>
      <c r="D21" s="19">
        <v>180</v>
      </c>
    </row>
    <row r="22" ht="26.1" customHeight="1" spans="1:4">
      <c r="A22" s="13"/>
      <c r="B22" s="17" t="s">
        <v>323</v>
      </c>
      <c r="C22" s="14"/>
      <c r="D22" s="19">
        <v>180</v>
      </c>
    </row>
    <row r="23" ht="26.1" customHeight="1" spans="1:4">
      <c r="A23" s="13"/>
      <c r="B23" s="17" t="s">
        <v>324</v>
      </c>
      <c r="C23" s="14"/>
      <c r="D23" s="19">
        <v>2650</v>
      </c>
    </row>
    <row r="24" ht="26.1" customHeight="1" spans="1:4">
      <c r="A24" s="13"/>
      <c r="B24" s="17" t="s">
        <v>325</v>
      </c>
      <c r="C24" s="14"/>
      <c r="D24" s="19">
        <v>180</v>
      </c>
    </row>
    <row r="25" customFormat="1" ht="26.1" customHeight="1" spans="1:4">
      <c r="A25" s="13"/>
      <c r="B25" s="17" t="s">
        <v>326</v>
      </c>
      <c r="C25" s="20"/>
      <c r="D25" s="19">
        <v>259</v>
      </c>
    </row>
    <row r="26" s="1" customFormat="1" ht="26.1" customHeight="1" spans="1:4">
      <c r="A26" s="21"/>
      <c r="B26" s="8" t="s">
        <v>327</v>
      </c>
      <c r="C26" s="22">
        <v>53472.52</v>
      </c>
      <c r="D26" s="23">
        <f>SUM(D5:D25)</f>
        <v>53414.02</v>
      </c>
    </row>
    <row r="27" ht="26.1" customHeight="1" spans="1:4">
      <c r="A27" s="9" t="s">
        <v>328</v>
      </c>
      <c r="B27" s="10" t="s">
        <v>329</v>
      </c>
      <c r="C27" s="24">
        <v>301800</v>
      </c>
      <c r="D27" s="25">
        <v>3500</v>
      </c>
    </row>
    <row r="28" ht="26.1" customHeight="1" spans="1:4">
      <c r="A28" s="13"/>
      <c r="B28" s="26" t="s">
        <v>329</v>
      </c>
      <c r="C28" s="27"/>
      <c r="D28" s="28">
        <v>1000</v>
      </c>
    </row>
    <row r="29" ht="26.1" customHeight="1" spans="1:4">
      <c r="A29" s="13"/>
      <c r="B29" s="29" t="s">
        <v>330</v>
      </c>
      <c r="C29" s="27"/>
      <c r="D29" s="25">
        <v>3000</v>
      </c>
    </row>
    <row r="30" ht="26.1" customHeight="1" spans="1:4">
      <c r="A30" s="13"/>
      <c r="B30" s="29" t="s">
        <v>331</v>
      </c>
      <c r="C30" s="27"/>
      <c r="D30" s="25">
        <v>500</v>
      </c>
    </row>
    <row r="31" ht="26.1" customHeight="1" spans="1:4">
      <c r="A31" s="13"/>
      <c r="B31" s="29" t="s">
        <v>332</v>
      </c>
      <c r="C31" s="27"/>
      <c r="D31" s="25">
        <v>950</v>
      </c>
    </row>
    <row r="32" ht="26.1" customHeight="1" spans="1:4">
      <c r="A32" s="13"/>
      <c r="B32" s="29" t="s">
        <v>333</v>
      </c>
      <c r="C32" s="27"/>
      <c r="D32" s="25">
        <v>400</v>
      </c>
    </row>
    <row r="33" ht="26.1" customHeight="1" spans="1:4">
      <c r="A33" s="13"/>
      <c r="B33" s="29" t="s">
        <v>334</v>
      </c>
      <c r="C33" s="27"/>
      <c r="D33" s="25">
        <v>650</v>
      </c>
    </row>
    <row r="34" ht="26.1" customHeight="1" spans="1:4">
      <c r="A34" s="13"/>
      <c r="B34" s="17" t="s">
        <v>335</v>
      </c>
      <c r="C34" s="27"/>
      <c r="D34" s="30">
        <v>10000</v>
      </c>
    </row>
    <row r="35" ht="26.1" customHeight="1" spans="1:4">
      <c r="A35" s="13"/>
      <c r="B35" s="17" t="s">
        <v>336</v>
      </c>
      <c r="C35" s="27"/>
      <c r="D35" s="30">
        <v>3200</v>
      </c>
    </row>
    <row r="36" ht="26.1" customHeight="1" spans="1:4">
      <c r="A36" s="13"/>
      <c r="B36" s="31" t="s">
        <v>337</v>
      </c>
      <c r="C36" s="27"/>
      <c r="D36" s="32">
        <v>2000</v>
      </c>
    </row>
    <row r="37" ht="26.1" customHeight="1" spans="1:4">
      <c r="A37" s="13"/>
      <c r="B37" s="31" t="s">
        <v>338</v>
      </c>
      <c r="C37" s="27"/>
      <c r="D37" s="32">
        <v>1700</v>
      </c>
    </row>
    <row r="38" ht="26.1" customHeight="1" spans="1:4">
      <c r="A38" s="13"/>
      <c r="B38" s="31" t="s">
        <v>339</v>
      </c>
      <c r="C38" s="27"/>
      <c r="D38" s="32">
        <v>11300</v>
      </c>
    </row>
    <row r="39" ht="26.1" customHeight="1" spans="1:4">
      <c r="A39" s="13"/>
      <c r="B39" s="17" t="s">
        <v>340</v>
      </c>
      <c r="C39" s="27"/>
      <c r="D39" s="30">
        <v>10000</v>
      </c>
    </row>
    <row r="40" ht="26.1" customHeight="1" spans="1:4">
      <c r="A40" s="13"/>
      <c r="B40" s="17" t="s">
        <v>341</v>
      </c>
      <c r="C40" s="27"/>
      <c r="D40" s="30">
        <v>8000</v>
      </c>
    </row>
    <row r="41" ht="26.1" customHeight="1" spans="1:4">
      <c r="A41" s="13"/>
      <c r="B41" s="17" t="s">
        <v>342</v>
      </c>
      <c r="C41" s="27"/>
      <c r="D41" s="30">
        <v>10000</v>
      </c>
    </row>
    <row r="42" ht="26.1" customHeight="1" spans="1:4">
      <c r="A42" s="13"/>
      <c r="B42" s="17" t="s">
        <v>343</v>
      </c>
      <c r="C42" s="27"/>
      <c r="D42" s="30">
        <v>16800</v>
      </c>
    </row>
    <row r="43" ht="26.1" customHeight="1" spans="1:4">
      <c r="A43" s="13"/>
      <c r="B43" s="17" t="s">
        <v>344</v>
      </c>
      <c r="C43" s="27"/>
      <c r="D43" s="30">
        <v>20900</v>
      </c>
    </row>
    <row r="44" ht="26.1" customHeight="1" spans="1:4">
      <c r="A44" s="13"/>
      <c r="B44" s="17" t="s">
        <v>345</v>
      </c>
      <c r="C44" s="27"/>
      <c r="D44" s="30">
        <v>3000</v>
      </c>
    </row>
    <row r="45" ht="26.1" customHeight="1" spans="1:4">
      <c r="A45" s="13"/>
      <c r="B45" s="17" t="s">
        <v>346</v>
      </c>
      <c r="C45" s="27"/>
      <c r="D45" s="30">
        <v>2500</v>
      </c>
    </row>
    <row r="46" ht="26.1" customHeight="1" spans="1:4">
      <c r="A46" s="13"/>
      <c r="B46" s="17" t="s">
        <v>347</v>
      </c>
      <c r="C46" s="27"/>
      <c r="D46" s="30">
        <v>2000</v>
      </c>
    </row>
    <row r="47" ht="26.1" customHeight="1" spans="1:4">
      <c r="A47" s="13"/>
      <c r="B47" s="17" t="s">
        <v>348</v>
      </c>
      <c r="C47" s="27"/>
      <c r="D47" s="30">
        <v>10000</v>
      </c>
    </row>
    <row r="48" ht="26.1" customHeight="1" spans="1:4">
      <c r="A48" s="13"/>
      <c r="B48" s="17" t="s">
        <v>349</v>
      </c>
      <c r="C48" s="27"/>
      <c r="D48" s="30">
        <v>12900</v>
      </c>
    </row>
    <row r="49" ht="26.1" customHeight="1" spans="1:4">
      <c r="A49" s="13"/>
      <c r="B49" s="17" t="s">
        <v>350</v>
      </c>
      <c r="C49" s="27"/>
      <c r="D49" s="30">
        <v>1900</v>
      </c>
    </row>
    <row r="50" ht="26.1" customHeight="1" spans="1:4">
      <c r="A50" s="13"/>
      <c r="B50" s="17" t="s">
        <v>351</v>
      </c>
      <c r="C50" s="27"/>
      <c r="D50" s="30">
        <v>3500</v>
      </c>
    </row>
    <row r="51" ht="26.1" customHeight="1" spans="1:4">
      <c r="A51" s="13"/>
      <c r="B51" s="17" t="s">
        <v>352</v>
      </c>
      <c r="C51" s="27"/>
      <c r="D51" s="30">
        <v>4000</v>
      </c>
    </row>
    <row r="52" ht="26.1" customHeight="1" spans="1:4">
      <c r="A52" s="13"/>
      <c r="B52" s="17" t="s">
        <v>353</v>
      </c>
      <c r="C52" s="27"/>
      <c r="D52" s="30">
        <v>5000</v>
      </c>
    </row>
    <row r="53" ht="26.1" customHeight="1" spans="1:4">
      <c r="A53" s="13"/>
      <c r="B53" s="17" t="s">
        <v>354</v>
      </c>
      <c r="C53" s="27"/>
      <c r="D53" s="30">
        <v>3000</v>
      </c>
    </row>
    <row r="54" ht="26.1" customHeight="1" spans="1:4">
      <c r="A54" s="13"/>
      <c r="B54" s="17" t="s">
        <v>355</v>
      </c>
      <c r="C54" s="27"/>
      <c r="D54" s="30">
        <v>500</v>
      </c>
    </row>
    <row r="55" ht="26.1" customHeight="1" spans="1:4">
      <c r="A55" s="13"/>
      <c r="B55" s="17" t="s">
        <v>356</v>
      </c>
      <c r="C55" s="27"/>
      <c r="D55" s="30">
        <v>1500</v>
      </c>
    </row>
    <row r="56" ht="26.1" customHeight="1" spans="1:4">
      <c r="A56" s="13"/>
      <c r="B56" s="17" t="s">
        <v>344</v>
      </c>
      <c r="C56" s="27"/>
      <c r="D56" s="30">
        <v>10000</v>
      </c>
    </row>
    <row r="57" ht="26.1" customHeight="1" spans="1:4">
      <c r="A57" s="13"/>
      <c r="B57" s="17" t="s">
        <v>349</v>
      </c>
      <c r="C57" s="27"/>
      <c r="D57" s="30">
        <v>27100</v>
      </c>
    </row>
    <row r="58" ht="26.1" customHeight="1" spans="1:4">
      <c r="A58" s="13"/>
      <c r="B58" s="17" t="s">
        <v>357</v>
      </c>
      <c r="C58" s="27"/>
      <c r="D58" s="30">
        <v>4000</v>
      </c>
    </row>
    <row r="59" ht="26.1" customHeight="1" spans="1:4">
      <c r="A59" s="13"/>
      <c r="B59" s="17" t="s">
        <v>358</v>
      </c>
      <c r="C59" s="27"/>
      <c r="D59" s="30">
        <v>2000</v>
      </c>
    </row>
    <row r="60" ht="28.5" spans="1:4">
      <c r="A60" s="13"/>
      <c r="B60" s="17" t="s">
        <v>359</v>
      </c>
      <c r="C60" s="27"/>
      <c r="D60" s="30">
        <v>86500</v>
      </c>
    </row>
    <row r="61" s="1" customFormat="1" ht="26.1" customHeight="1" spans="1:4">
      <c r="A61" s="21"/>
      <c r="B61" s="17" t="s">
        <v>360</v>
      </c>
      <c r="C61" s="27"/>
      <c r="D61" s="30">
        <v>3500</v>
      </c>
    </row>
    <row r="62" s="2" customFormat="1" ht="26.1" customHeight="1" spans="1:4">
      <c r="A62" s="21"/>
      <c r="B62" s="17" t="s">
        <v>361</v>
      </c>
      <c r="C62" s="27"/>
      <c r="D62" s="30">
        <v>4000</v>
      </c>
    </row>
    <row r="63" s="2" customFormat="1" ht="26.1" customHeight="1" spans="1:4">
      <c r="A63" s="21"/>
      <c r="B63" s="17" t="s">
        <v>362</v>
      </c>
      <c r="C63" s="27"/>
      <c r="D63" s="30">
        <v>1000</v>
      </c>
    </row>
    <row r="64" s="2" customFormat="1" ht="26.1" customHeight="1" spans="1:4">
      <c r="A64" s="21"/>
      <c r="B64" s="17" t="s">
        <v>363</v>
      </c>
      <c r="C64" s="33"/>
      <c r="D64" s="30">
        <v>10000</v>
      </c>
    </row>
    <row r="65" s="2" customFormat="1" ht="26.1" customHeight="1" spans="1:4">
      <c r="A65" s="21"/>
      <c r="B65" s="8" t="s">
        <v>327</v>
      </c>
      <c r="C65" s="22">
        <v>301800</v>
      </c>
      <c r="D65" s="22">
        <f>SUM(D27:D64)</f>
        <v>301800</v>
      </c>
    </row>
    <row r="66" ht="26.1" customHeight="1" spans="1:4">
      <c r="A66" s="8" t="s">
        <v>364</v>
      </c>
      <c r="B66" s="34"/>
      <c r="C66" s="35">
        <f>C65+C26</f>
        <v>355272.52</v>
      </c>
      <c r="D66" s="36">
        <f>D65+D26</f>
        <v>355214.02</v>
      </c>
    </row>
    <row r="67" ht="30.95" customHeight="1" spans="1:4">
      <c r="A67" s="37" t="s">
        <v>365</v>
      </c>
      <c r="B67" s="37"/>
      <c r="C67" s="37"/>
      <c r="D67" s="37"/>
    </row>
  </sheetData>
  <mergeCells count="7">
    <mergeCell ref="C3:D3"/>
    <mergeCell ref="A67:D67"/>
    <mergeCell ref="A5:A26"/>
    <mergeCell ref="A27:A61"/>
    <mergeCell ref="C5:C25"/>
    <mergeCell ref="C27:C64"/>
    <mergeCell ref="A1:D2"/>
  </mergeCells>
  <hyperlinks>
    <hyperlink ref="B22" r:id="rId1" display="雨水情测报及安全监测项目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一般预算</vt:lpstr>
      <vt:lpstr>基金预算</vt:lpstr>
      <vt:lpstr>社保基金预算</vt:lpstr>
      <vt:lpstr>一般</vt:lpstr>
      <vt:lpstr>专项</vt:lpstr>
      <vt:lpstr>政府债务9月底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2017-09-15T09:14:00Z</dcterms:created>
  <cp:lastPrinted>2017-09-19T12:33:00Z</cp:lastPrinted>
  <dcterms:modified xsi:type="dcterms:W3CDTF">2023-11-15T00:53:11Z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A12B1AD5F3AF416482720D1677B93483_13</vt:lpwstr>
  </property>
</Properties>
</file>