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16" firstSheet="2" activeTab="11"/>
  </bookViews>
  <sheets>
    <sheet name="一般公共预算收入" sheetId="12" r:id="rId1"/>
    <sheet name="一般公共预算支出" sheetId="48" r:id="rId2"/>
    <sheet name="一般预算基本支出经济分类表" sheetId="67" r:id="rId3"/>
    <sheet name="平衡表" sheetId="57" r:id="rId4"/>
    <sheet name="一般转移支付 " sheetId="69" r:id="rId5"/>
    <sheet name="一般预算上级补助 " sheetId="70" r:id="rId6"/>
    <sheet name="政府性基金" sheetId="11" r:id="rId7"/>
    <sheet name="基金预算上级补助 " sheetId="71" r:id="rId8"/>
    <sheet name="国有资本经营预算" sheetId="44" r:id="rId9"/>
    <sheet name="国资预算上级补助" sheetId="66" r:id="rId10"/>
    <sheet name="社保基金预算" sheetId="63" r:id="rId11"/>
    <sheet name="债务" sheetId="58" r:id="rId12"/>
    <sheet name="还本付息" sheetId="68" r:id="rId13"/>
    <sheet name="三公" sheetId="59" r:id="rId14"/>
  </sheets>
  <definedNames>
    <definedName name="_xlnm._FilterDatabase" localSheetId="1" hidden="1">一般公共预算支出!$A$4:$HX$1316</definedName>
    <definedName name="_xlnm._FilterDatabase" localSheetId="6" hidden="1">政府性基金!$A$4:$D$243</definedName>
    <definedName name="_xlnm._FilterDatabase" localSheetId="8" hidden="1">国有资本经营预算!$A$1:$D$16</definedName>
    <definedName name="_xlnm.Print_Area" localSheetId="13">三公!$A$1:$F$9</definedName>
    <definedName name="_xlnm.Print_Area" localSheetId="0">一般公共预算收入!$A$1:$B$34</definedName>
    <definedName name="_xlnm.Print_Titles" localSheetId="1">一般公共预算支出!$1:$4</definedName>
    <definedName name="_xlnm.Print_Titles" localSheetId="6">政府性基金!$1:$4</definedName>
    <definedName name="地区名称">#REF!</definedName>
    <definedName name="_xlnm.Print_Area" localSheetId="12">还本付息!$A$1:$D$19</definedName>
    <definedName name="_xlnm.Print_Titles" localSheetId="2">一般预算基本支出经济分类表!$1:$4</definedName>
    <definedName name="_xlnm.Print_Titles" localSheetId="3">平衡表!$1:$5</definedName>
    <definedName name="_xlnm.Print_Area" localSheetId="10">社保基金预算!$A$1:$E$21</definedName>
    <definedName name="_xlnm.Print_Titles" localSheetId="11">债务!$1:$4</definedName>
    <definedName name="_xlnm.Print_Area" localSheetId="1">一般公共预算支出!$A$1:$C$1316</definedName>
    <definedName name="_xlnm._FilterDatabase" localSheetId="4" hidden="1">'一般转移支付 '!#REF!</definedName>
    <definedName name="地区名称" localSheetId="4">#REF!</definedName>
    <definedName name="_xlnm._FilterDatabase" localSheetId="5" hidden="1">'一般预算上级补助 '!#REF!</definedName>
    <definedName name="地区名称" localSheetId="5">#REF!</definedName>
    <definedName name="_xlnm._FilterDatabase" localSheetId="7" hidden="1">'基金预算上级补助 '!#REF!</definedName>
    <definedName name="地区名称" localSheetId="7">#REF!</definedName>
    <definedName name="_xlnm.Print_Area" localSheetId="6">政府性基金!$A$1:$D$300</definedName>
  </definedNames>
  <calcPr calcId="144525"/>
</workbook>
</file>

<file path=xl/sharedStrings.xml><?xml version="1.0" encoding="utf-8"?>
<sst xmlns="http://schemas.openxmlformats.org/spreadsheetml/2006/main" count="2476" uniqueCount="1918">
  <si>
    <t>高平市2025年一般公共预算收入表（草案）</t>
  </si>
  <si>
    <t>单位：万元</t>
  </si>
  <si>
    <r>
      <rPr>
        <b/>
        <sz val="12"/>
        <rFont val="宋体"/>
        <charset val="134"/>
      </rPr>
      <t>项</t>
    </r>
    <r>
      <rPr>
        <b/>
        <sz val="12"/>
        <rFont val="宋体"/>
        <charset val="134"/>
      </rPr>
      <t>目</t>
    </r>
  </si>
  <si>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</si>
  <si>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</si>
  <si>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</si>
  <si>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</si>
  <si>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</si>
  <si>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</si>
  <si>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</si>
  <si>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</si>
  <si>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</si>
  <si>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</si>
  <si>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</si>
  <si>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</si>
  <si>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</si>
  <si>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</si>
  <si>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</si>
  <si>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</si>
  <si>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</si>
  <si>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</si>
  <si>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</si>
  <si>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</si>
  <si>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</si>
  <si>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</si>
  <si>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</si>
  <si>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</si>
  <si>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</si>
  <si>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</si>
  <si>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</si>
  <si>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</si>
  <si>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</si>
  <si>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高平市2025年一般公共预算支出表（草案）</t>
  </si>
  <si>
    <t>项目</t>
  </si>
  <si>
    <t>备注</t>
  </si>
  <si>
    <t>一、一般公共服务支出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</si>
  <si>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</si>
  <si>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</si>
  <si>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</si>
  <si>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</si>
  <si>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</si>
  <si>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</si>
  <si>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</si>
  <si>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</si>
  <si>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</si>
  <si>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</si>
  <si>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</si>
  <si>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</si>
  <si>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</si>
  <si>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</si>
  <si>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</si>
  <si>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</si>
  <si>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</si>
  <si>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</si>
  <si>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</si>
  <si>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</si>
  <si>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</si>
  <si>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</si>
  <si>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</si>
  <si>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</si>
  <si>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</si>
  <si>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</si>
  <si>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</si>
  <si>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</si>
  <si>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</si>
  <si>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</si>
  <si>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</si>
  <si>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</si>
  <si>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</si>
  <si>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</si>
  <si>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</si>
  <si>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</si>
  <si>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</si>
  <si>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</si>
  <si>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</si>
  <si>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</si>
  <si>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</si>
  <si>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</si>
  <si>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</si>
  <si>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</si>
  <si>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</si>
  <si>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</si>
  <si>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</si>
  <si>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</si>
  <si>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</si>
  <si>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</si>
  <si>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</si>
  <si>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</si>
  <si>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</si>
  <si>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</si>
  <si>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</si>
  <si>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</si>
  <si>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</si>
  <si>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</si>
  <si>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</si>
  <si>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</si>
  <si>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</si>
  <si>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</si>
  <si>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</si>
  <si>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</si>
  <si>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</si>
  <si>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</si>
  <si>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</si>
  <si>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</si>
  <si>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</si>
  <si>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</si>
  <si>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</si>
  <si>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</si>
  <si>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</si>
  <si>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</si>
  <si>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</si>
  <si>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</si>
  <si>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</si>
  <si>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</si>
  <si>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</si>
  <si>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</si>
  <si>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</si>
  <si>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</si>
  <si>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</si>
  <si>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</si>
  <si>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</si>
  <si>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</si>
  <si>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</si>
  <si>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</si>
  <si>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</si>
  <si>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</si>
  <si>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</si>
  <si>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</si>
  <si>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</si>
  <si>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</si>
  <si>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</si>
  <si>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</si>
  <si>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</si>
  <si>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</si>
  <si>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</si>
  <si>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</si>
  <si>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</si>
  <si>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</si>
  <si>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</si>
  <si>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</si>
  <si>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</si>
  <si>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</si>
  <si>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</si>
  <si>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</si>
  <si>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</si>
  <si>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</si>
  <si>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</si>
  <si>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</si>
  <si>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</si>
  <si>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</si>
  <si>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</si>
  <si>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</si>
  <si>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</si>
  <si>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</si>
  <si>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</si>
  <si>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</si>
  <si>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</si>
  <si>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</si>
  <si>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</si>
  <si>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</si>
  <si>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</si>
  <si>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</si>
  <si>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</si>
  <si>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</si>
  <si>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其他一般公共服务支出</t>
  </si>
  <si>
    <t xml:space="preserve">      国家赔偿费用支出</t>
  </si>
  <si>
    <t xml:space="preserve">      其他一般公共服务支出</t>
  </si>
  <si>
    <t>二、外交支出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</si>
  <si>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</si>
  <si>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</si>
  <si>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</si>
  <si>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</si>
  <si>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</si>
  <si>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</si>
  <si>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</si>
  <si>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</si>
  <si>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</si>
  <si>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</si>
  <si>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</si>
  <si>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</si>
  <si>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</si>
  <si>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</si>
  <si>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</si>
  <si>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</si>
  <si>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</si>
  <si>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</si>
  <si>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</si>
  <si>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</si>
  <si>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</si>
  <si>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</si>
  <si>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</si>
  <si>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</si>
  <si>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</si>
  <si>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</si>
  <si>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</si>
  <si>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</si>
  <si>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</si>
  <si>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</si>
  <si>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三、国防支出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</si>
  <si>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</si>
  <si>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</si>
  <si>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</si>
  <si>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</si>
  <si>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</si>
  <si>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</si>
  <si>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</si>
  <si>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</si>
  <si>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</si>
  <si>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</si>
  <si>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</si>
  <si>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</si>
  <si>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</si>
  <si>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</si>
  <si>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</si>
  <si>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</si>
  <si>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</si>
  <si>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</si>
  <si>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</si>
  <si>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</si>
  <si>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</si>
  <si>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</si>
  <si>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</si>
  <si>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</si>
  <si>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</si>
  <si>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</si>
  <si>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</si>
  <si>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</si>
  <si>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</si>
  <si>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</si>
  <si>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</si>
  <si>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</si>
  <si>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</si>
  <si>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</si>
  <si>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</si>
  <si>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</si>
  <si>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</si>
  <si>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</si>
  <si>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</si>
  <si>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</si>
  <si>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</si>
  <si>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</si>
  <si>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</si>
  <si>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</si>
  <si>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</si>
  <si>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</si>
  <si>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</si>
  <si>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</si>
  <si>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</si>
  <si>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</si>
  <si>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</si>
  <si>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</si>
  <si>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</si>
  <si>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</si>
  <si>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</si>
  <si>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</si>
  <si>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</si>
  <si>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</si>
  <si>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</si>
  <si>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</si>
  <si>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</si>
  <si>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</si>
  <si>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</si>
  <si>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</si>
  <si>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</si>
  <si>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</si>
  <si>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</si>
  <si>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</si>
  <si>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</si>
  <si>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</si>
  <si>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</si>
  <si>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</si>
  <si>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</si>
  <si>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</si>
  <si>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</si>
  <si>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</si>
  <si>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</si>
  <si>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</si>
  <si>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</si>
  <si>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</si>
  <si>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</si>
  <si>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</si>
  <si>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</si>
  <si>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</si>
  <si>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</si>
  <si>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</si>
  <si>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</si>
  <si>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</si>
  <si>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</si>
  <si>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</si>
  <si>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</si>
  <si>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</si>
  <si>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</si>
  <si>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</si>
  <si>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</si>
  <si>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</si>
  <si>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</si>
  <si>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</si>
  <si>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</si>
  <si>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</si>
  <si>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</si>
  <si>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</si>
  <si>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</si>
  <si>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</si>
  <si>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</si>
  <si>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</si>
  <si>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</si>
  <si>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</si>
  <si>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</si>
  <si>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</si>
  <si>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</si>
  <si>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</si>
  <si>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</si>
  <si>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</si>
  <si>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</si>
  <si>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</si>
  <si>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</si>
  <si>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</si>
  <si>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</si>
  <si>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</si>
  <si>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</si>
  <si>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</si>
  <si>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</si>
  <si>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</si>
  <si>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</si>
  <si>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</si>
  <si>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</si>
  <si>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</si>
  <si>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</si>
  <si>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</si>
  <si>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</si>
  <si>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</si>
  <si>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</si>
  <si>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</si>
  <si>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</si>
  <si>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</si>
  <si>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</si>
  <si>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</si>
  <si>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</si>
  <si>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</si>
  <si>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</si>
  <si>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</si>
  <si>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</si>
  <si>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</si>
  <si>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</si>
  <si>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</si>
  <si>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</si>
  <si>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</si>
  <si>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</si>
  <si>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</si>
  <si>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</si>
  <si>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</si>
  <si>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</si>
  <si>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</si>
  <si>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</si>
  <si>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</si>
  <si>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</si>
  <si>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</si>
  <si>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</si>
  <si>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</si>
  <si>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</si>
  <si>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</si>
  <si>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</si>
  <si>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</si>
  <si>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</si>
  <si>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</si>
  <si>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</si>
  <si>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</si>
  <si>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</si>
  <si>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</si>
  <si>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</si>
  <si>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</si>
  <si>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</si>
  <si>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</si>
  <si>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</si>
  <si>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</si>
  <si>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</si>
  <si>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</si>
  <si>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</si>
  <si>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</si>
  <si>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</si>
  <si>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</si>
  <si>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</si>
  <si>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</si>
  <si>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</si>
  <si>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</si>
  <si>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</si>
  <si>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</si>
  <si>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</si>
  <si>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</si>
  <si>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</si>
  <si>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</si>
  <si>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</si>
  <si>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</si>
  <si>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</si>
  <si>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</si>
  <si>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</si>
  <si>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</si>
  <si>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</si>
  <si>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</si>
  <si>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</si>
  <si>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</si>
  <si>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</si>
  <si>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</si>
  <si>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</si>
  <si>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</si>
  <si>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</si>
  <si>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</si>
  <si>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</si>
  <si>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</si>
  <si>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</si>
  <si>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</si>
  <si>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</si>
  <si>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</si>
  <si>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</si>
  <si>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</si>
  <si>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</si>
  <si>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</si>
  <si>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</si>
  <si>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</si>
  <si>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</si>
  <si>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</si>
  <si>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</si>
  <si>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</si>
  <si>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</si>
  <si>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</si>
  <si>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</si>
  <si>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老龄事务</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</si>
  <si>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</si>
  <si>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</si>
  <si>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</si>
  <si>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</si>
  <si>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</si>
  <si>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</si>
  <si>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</si>
  <si>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</si>
  <si>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</si>
  <si>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</si>
  <si>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</si>
  <si>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</si>
  <si>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</si>
  <si>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</si>
  <si>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</si>
  <si>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</si>
  <si>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</si>
  <si>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</si>
  <si>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</si>
  <si>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</si>
  <si>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</si>
  <si>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</si>
  <si>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</si>
  <si>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</si>
  <si>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</si>
  <si>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</si>
  <si>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</si>
  <si>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</si>
  <si>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</si>
  <si>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</si>
  <si>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</si>
  <si>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</si>
  <si>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</si>
  <si>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</si>
  <si>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</si>
  <si>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</si>
  <si>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</si>
  <si>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</si>
  <si>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</si>
  <si>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</si>
  <si>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</si>
  <si>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</si>
  <si>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</si>
  <si>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</si>
  <si>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</si>
  <si>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</si>
  <si>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</si>
  <si>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</si>
  <si>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</si>
  <si>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</si>
  <si>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</si>
  <si>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</si>
  <si>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</si>
  <si>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</si>
  <si>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</si>
  <si>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</si>
  <si>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</si>
  <si>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</si>
  <si>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</si>
  <si>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</si>
  <si>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</si>
  <si>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</si>
  <si>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</si>
  <si>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</si>
  <si>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</si>
  <si>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</si>
  <si>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</si>
  <si>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</si>
  <si>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</si>
  <si>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</si>
  <si>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</si>
  <si>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</si>
  <si>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</si>
  <si>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</si>
  <si>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</si>
  <si>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</si>
  <si>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</si>
  <si>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</si>
  <si>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</si>
  <si>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</si>
  <si>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</si>
  <si>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</si>
  <si>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</si>
  <si>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</si>
  <si>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</si>
  <si>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</si>
  <si>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</si>
  <si>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</si>
  <si>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</si>
  <si>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</si>
  <si>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</si>
  <si>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</si>
  <si>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</si>
  <si>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</si>
  <si>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</si>
  <si>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</si>
  <si>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</si>
  <si>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</si>
  <si>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</si>
  <si>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</si>
  <si>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</si>
  <si>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</si>
  <si>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</si>
  <si>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</si>
  <si>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</si>
  <si>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</si>
  <si>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</si>
  <si>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</si>
  <si>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</si>
  <si>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</si>
  <si>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</si>
  <si>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</si>
  <si>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</si>
  <si>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</si>
  <si>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</si>
  <si>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</si>
  <si>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</si>
  <si>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</si>
  <si>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</si>
  <si>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</si>
  <si>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</si>
  <si>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</si>
  <si>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</si>
  <si>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</si>
  <si>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</si>
  <si>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</si>
  <si>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</si>
  <si>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</si>
  <si>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</si>
  <si>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</si>
  <si>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</si>
  <si>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</si>
  <si>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</si>
  <si>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</si>
  <si>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</si>
  <si>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</si>
  <si>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</si>
  <si>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</si>
  <si>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</si>
  <si>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</si>
  <si>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</si>
  <si>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</si>
  <si>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</si>
  <si>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</si>
  <si>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</si>
  <si>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</si>
  <si>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</si>
  <si>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</si>
  <si>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</si>
  <si>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</si>
  <si>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</si>
  <si>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中医（民族医）药专项</t>
  </si>
  <si>
    <t xml:space="preserve">      其他中医药支出</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</si>
  <si>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</si>
  <si>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</si>
  <si>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</si>
  <si>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</si>
  <si>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</si>
  <si>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</si>
  <si>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</si>
  <si>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</si>
  <si>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</si>
  <si>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</si>
  <si>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</si>
  <si>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</si>
  <si>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</si>
  <si>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</si>
  <si>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</si>
  <si>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</si>
  <si>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</si>
  <si>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</si>
  <si>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</si>
  <si>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</si>
  <si>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</si>
  <si>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</si>
  <si>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</si>
  <si>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</si>
  <si>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</si>
  <si>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</si>
  <si>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</si>
  <si>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</si>
  <si>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</si>
  <si>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</si>
  <si>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</si>
  <si>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</si>
  <si>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</si>
  <si>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</si>
  <si>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</si>
  <si>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</si>
  <si>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</si>
  <si>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</si>
  <si>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</si>
  <si>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</si>
  <si>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</si>
  <si>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</si>
  <si>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</si>
  <si>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</si>
  <si>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</si>
  <si>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</si>
  <si>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</si>
  <si>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</si>
  <si>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</si>
  <si>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</si>
  <si>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</si>
  <si>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</si>
  <si>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</si>
  <si>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</si>
  <si>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</si>
  <si>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其他清洁能源支出</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</si>
  <si>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</si>
  <si>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</si>
  <si>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</si>
  <si>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</si>
  <si>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</si>
  <si>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</si>
  <si>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</si>
  <si>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</si>
  <si>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</si>
  <si>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</si>
  <si>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</si>
  <si>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</si>
  <si>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</si>
  <si>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</si>
  <si>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</si>
  <si>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</si>
  <si>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</si>
  <si>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</si>
  <si>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</si>
  <si>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</si>
  <si>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</si>
  <si>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</si>
  <si>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</si>
  <si>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</si>
  <si>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</si>
  <si>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</si>
  <si>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</si>
  <si>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</si>
  <si>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</si>
  <si>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</si>
  <si>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</si>
  <si>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</si>
  <si>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</si>
  <si>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</si>
  <si>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</si>
  <si>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</si>
  <si>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</si>
  <si>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</si>
  <si>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</si>
  <si>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</si>
  <si>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</si>
  <si>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</si>
  <si>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</si>
  <si>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</si>
  <si>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</si>
  <si>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</si>
  <si>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</si>
  <si>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</si>
  <si>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</si>
  <si>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</si>
  <si>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</si>
  <si>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</si>
  <si>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</si>
  <si>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</si>
  <si>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</si>
  <si>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</si>
  <si>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</si>
  <si>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</si>
  <si>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</si>
  <si>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</si>
  <si>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</si>
  <si>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</si>
  <si>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</si>
  <si>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</si>
  <si>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</si>
  <si>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</si>
  <si>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</si>
  <si>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</si>
  <si>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</si>
  <si>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</si>
  <si>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</si>
  <si>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</si>
  <si>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</si>
  <si>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</si>
  <si>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</si>
  <si>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</si>
  <si>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</si>
  <si>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</si>
  <si>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</si>
  <si>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</si>
  <si>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</si>
  <si>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</si>
  <si>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</si>
  <si>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</si>
  <si>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</si>
  <si>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</si>
  <si>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</si>
  <si>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</si>
  <si>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</si>
  <si>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</si>
  <si>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</si>
  <si>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</si>
  <si>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</si>
  <si>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</si>
  <si>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</si>
  <si>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</si>
  <si>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</si>
  <si>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</si>
  <si>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</si>
  <si>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</si>
  <si>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</si>
  <si>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</si>
  <si>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</si>
  <si>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</si>
  <si>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</si>
  <si>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</si>
  <si>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</si>
  <si>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</si>
  <si>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</si>
  <si>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</si>
  <si>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</si>
  <si>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</si>
  <si>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</si>
  <si>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</si>
  <si>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</si>
  <si>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</si>
  <si>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</si>
  <si>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</si>
  <si>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</si>
  <si>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</si>
  <si>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</si>
  <si>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</si>
  <si>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</si>
  <si>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</si>
  <si>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</si>
  <si>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</si>
  <si>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</si>
  <si>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</si>
  <si>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</si>
  <si>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</si>
  <si>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</si>
  <si>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</si>
  <si>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</si>
  <si>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</si>
  <si>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</si>
  <si>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</si>
  <si>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</si>
  <si>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</si>
  <si>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</si>
  <si>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</si>
  <si>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</si>
  <si>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</si>
  <si>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</si>
  <si>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</si>
  <si>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</si>
  <si>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</si>
  <si>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</si>
  <si>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</si>
  <si>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</si>
  <si>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</si>
  <si>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</si>
  <si>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</si>
  <si>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</si>
  <si>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</si>
  <si>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</si>
  <si>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</si>
  <si>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</si>
  <si>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</si>
  <si>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</si>
  <si>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</si>
  <si>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</si>
  <si>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</si>
  <si>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</si>
  <si>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</si>
  <si>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</si>
  <si>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</si>
  <si>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</si>
  <si>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</si>
  <si>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</si>
  <si>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</si>
  <si>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</si>
  <si>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</si>
  <si>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</si>
  <si>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</si>
  <si>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</si>
  <si>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</si>
  <si>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</si>
  <si>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</si>
  <si>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</si>
  <si>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</si>
  <si>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</si>
  <si>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</si>
  <si>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</si>
  <si>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</si>
  <si>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</si>
  <si>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</si>
  <si>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</si>
  <si>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</si>
  <si>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</si>
  <si>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</si>
  <si>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</si>
  <si>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</si>
  <si>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</si>
  <si>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</si>
  <si>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</si>
  <si>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</si>
  <si>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</si>
  <si>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</si>
  <si>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</si>
  <si>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</si>
  <si>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</si>
  <si>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</si>
  <si>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</si>
  <si>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</si>
  <si>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</si>
  <si>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</si>
  <si>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</si>
  <si>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</si>
  <si>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</si>
  <si>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</si>
  <si>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</si>
  <si>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</si>
  <si>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</si>
  <si>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</si>
  <si>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</si>
  <si>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</si>
  <si>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</si>
  <si>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</si>
  <si>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</si>
  <si>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</si>
  <si>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</si>
  <si>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</si>
  <si>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</si>
  <si>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</si>
  <si>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</si>
  <si>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</si>
  <si>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</si>
  <si>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</si>
  <si>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</si>
  <si>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</si>
  <si>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</si>
  <si>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</si>
  <si>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</si>
  <si>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</si>
  <si>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</si>
  <si>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</si>
  <si>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</si>
  <si>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</si>
  <si>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</si>
  <si>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</si>
  <si>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</si>
  <si>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</si>
  <si>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</si>
  <si>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</si>
  <si>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</si>
  <si>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</si>
  <si>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</si>
  <si>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</si>
  <si>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</si>
  <si>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</si>
  <si>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</si>
  <si>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</si>
  <si>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</si>
  <si>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</si>
  <si>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</si>
  <si>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</si>
  <si>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</si>
  <si>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</si>
  <si>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</si>
  <si>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</si>
  <si>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</si>
  <si>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</si>
  <si>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</si>
  <si>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</si>
  <si>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</si>
  <si>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</si>
  <si>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</si>
  <si>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</si>
  <si>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</si>
  <si>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</si>
  <si>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</si>
  <si>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</si>
  <si>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</si>
  <si>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</si>
  <si>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</si>
  <si>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</si>
  <si>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</si>
  <si>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</si>
  <si>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</si>
  <si>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</si>
  <si>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</si>
  <si>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</si>
  <si>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</si>
  <si>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</si>
  <si>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</si>
  <si>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</si>
  <si>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</si>
  <si>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</si>
  <si>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</si>
  <si>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</si>
  <si>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</si>
  <si>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</si>
  <si>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</si>
  <si>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</si>
  <si>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</si>
  <si>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</si>
  <si>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</si>
  <si>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</si>
  <si>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</si>
  <si>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</si>
  <si>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</si>
  <si>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</si>
  <si>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</si>
  <si>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</si>
  <si>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</si>
  <si>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</si>
  <si>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</si>
  <si>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</si>
  <si>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</si>
  <si>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</si>
  <si>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</si>
  <si>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</si>
  <si>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</si>
  <si>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</si>
  <si>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</si>
  <si>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</si>
  <si>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</si>
  <si>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</si>
  <si>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</si>
  <si>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</si>
  <si>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</si>
  <si>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</si>
  <si>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</si>
  <si>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</si>
  <si>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</si>
  <si>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</si>
  <si>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</si>
  <si>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</si>
  <si>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</si>
  <si>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</si>
  <si>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</si>
  <si>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</si>
  <si>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</si>
  <si>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</si>
  <si>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</si>
  <si>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</si>
  <si>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</si>
  <si>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</si>
  <si>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</si>
  <si>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</si>
  <si>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</si>
  <si>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</si>
  <si>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</si>
  <si>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</si>
  <si>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</si>
  <si>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</si>
  <si>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</si>
  <si>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</si>
  <si>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</si>
  <si>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</si>
  <si>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</si>
  <si>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</si>
  <si>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</si>
  <si>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</si>
  <si>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</si>
  <si>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</si>
  <si>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</si>
  <si>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</si>
  <si>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</si>
  <si>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</si>
  <si>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</si>
  <si>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</si>
  <si>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</si>
  <si>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</si>
  <si>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</si>
  <si>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</si>
  <si>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</si>
  <si>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</si>
  <si>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</si>
  <si>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</si>
  <si>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</si>
  <si>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</si>
  <si>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</si>
  <si>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</si>
  <si>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</si>
  <si>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</si>
  <si>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</si>
  <si>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</si>
  <si>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</si>
  <si>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</si>
  <si>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</si>
  <si>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</si>
  <si>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</si>
  <si>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</si>
  <si>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</si>
  <si>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</si>
  <si>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</si>
  <si>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</si>
  <si>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</si>
  <si>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</si>
  <si>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</si>
  <si>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</si>
  <si>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</si>
  <si>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二十二、预备费</t>
  </si>
  <si>
    <t>二十三、其他支出</t>
  </si>
  <si>
    <t xml:space="preserve">    年初预留</t>
  </si>
  <si>
    <t xml:space="preserve">      年初预留</t>
  </si>
  <si>
    <t>二十四、债务付息支出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</si>
  <si>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</si>
  <si>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</si>
  <si>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</si>
  <si>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</si>
  <si>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</si>
  <si>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二十六、债务发行费用支出</t>
  </si>
  <si>
    <t xml:space="preserve">    地方政府一般债务发行费用支出</t>
  </si>
  <si>
    <t xml:space="preserve">      地方政府一般债务发行费用支出</t>
  </si>
  <si>
    <t>支出合计</t>
  </si>
  <si>
    <t>高平市2025年一般公共预算基本支出表（草案）</t>
  </si>
  <si>
    <t>经济科目名称</t>
  </si>
  <si>
    <t>工资福利支出</t>
  </si>
  <si>
    <t>　基本工资</t>
  </si>
  <si>
    <t>　津贴补贴</t>
  </si>
  <si>
    <t>　奖金</t>
  </si>
  <si>
    <t>　绩效工资</t>
  </si>
  <si>
    <t>　机关事业单位基本养老保险缴费</t>
  </si>
  <si>
    <t>　职业年金缴费</t>
  </si>
  <si>
    <t>　职工基本医疗保险缴费</t>
  </si>
  <si>
    <t>　公务员医疗补助缴费</t>
  </si>
  <si>
    <t>　其他社会保障缴费</t>
  </si>
  <si>
    <t>　住房公积金</t>
  </si>
  <si>
    <t>　其他工资福利支出</t>
  </si>
  <si>
    <t>商品和服务支出</t>
  </si>
  <si>
    <t>　办公费</t>
  </si>
  <si>
    <t>　印刷费</t>
  </si>
  <si>
    <t>　咨询费</t>
  </si>
  <si>
    <t>　手续费</t>
  </si>
  <si>
    <t>　水费</t>
  </si>
  <si>
    <t>　电费</t>
  </si>
  <si>
    <t>　邮电费</t>
  </si>
  <si>
    <t>　取暖费</t>
  </si>
  <si>
    <t>　物业管理费</t>
  </si>
  <si>
    <t>　差旅费</t>
  </si>
  <si>
    <t>　维修（护）费</t>
  </si>
  <si>
    <t>　租赁费</t>
  </si>
  <si>
    <t>　会议费</t>
  </si>
  <si>
    <t>　培训费</t>
  </si>
  <si>
    <t>　公务接待费</t>
  </si>
  <si>
    <t>　专用材料费</t>
  </si>
  <si>
    <t>　被装购置费</t>
  </si>
  <si>
    <t>　劳务费</t>
  </si>
  <si>
    <t>　委托业务费</t>
  </si>
  <si>
    <t>　工会经费</t>
  </si>
  <si>
    <t>　福利费</t>
  </si>
  <si>
    <t>　公务用车运行维护费</t>
  </si>
  <si>
    <t>　其他交通费用</t>
  </si>
  <si>
    <t>　其他商品和服务支出</t>
  </si>
  <si>
    <t>对个人和家庭的补助</t>
  </si>
  <si>
    <t>　离休费</t>
  </si>
  <si>
    <t>　退休费</t>
  </si>
  <si>
    <t xml:space="preserve">  抚恤金</t>
  </si>
  <si>
    <t>　生活补助</t>
  </si>
  <si>
    <t>　奖励金</t>
  </si>
  <si>
    <t>　其他对个人和家庭的补助</t>
  </si>
  <si>
    <t>资本性支出</t>
  </si>
  <si>
    <t>　办公设备购置</t>
  </si>
  <si>
    <t xml:space="preserve">  专用设备购置</t>
  </si>
  <si>
    <t>　大型修缮</t>
  </si>
  <si>
    <t xml:space="preserve">  信息网络及软件购置更新</t>
  </si>
  <si>
    <t xml:space="preserve">  其他资本性支出</t>
  </si>
  <si>
    <t>公务用车购置</t>
  </si>
  <si>
    <t xml:space="preserve">  公务用车购置</t>
  </si>
  <si>
    <t>合   计</t>
  </si>
  <si>
    <t>高平市2025年一般公共预算收支平衡表（草案）</t>
  </si>
  <si>
    <r>
      <rPr>
        <b/>
        <sz val="12"/>
        <rFont val="宋体"/>
        <charset val="134"/>
      </rPr>
      <t>收</t>
    </r>
    <r>
      <rPr>
        <b/>
        <sz val="14"/>
        <rFont val="宋体"/>
        <charset val="134"/>
      </rPr>
      <t>入</t>
    </r>
  </si>
  <si>
    <r>
      <rPr>
        <b/>
        <sz val="12"/>
        <rFont val="宋体"/>
        <charset val="134"/>
      </rPr>
      <t>支</t>
    </r>
    <r>
      <rPr>
        <b/>
        <sz val="14"/>
        <rFont val="宋体"/>
        <charset val="134"/>
      </rPr>
      <t>出</t>
    </r>
  </si>
  <si>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</si>
  <si>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</si>
  <si>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</si>
  <si>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</si>
  <si>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</si>
  <si>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</si>
  <si>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</si>
  <si>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</si>
  <si>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</si>
  <si>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</si>
  <si>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</si>
  <si>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</si>
  <si>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</si>
  <si>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</si>
  <si>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</si>
  <si>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</si>
  <si>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</si>
  <si>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</si>
  <si>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</si>
  <si>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</si>
  <si>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</si>
  <si>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</si>
  <si>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</si>
  <si>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</si>
  <si>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</si>
  <si>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</si>
  <si>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</si>
  <si>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</si>
  <si>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</si>
  <si>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</si>
  <si>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</si>
  <si>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</si>
  <si>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</si>
  <si>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</si>
  <si>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</si>
  <si>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</si>
  <si>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</si>
  <si>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</si>
  <si>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</si>
  <si>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</si>
  <si>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</si>
  <si>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</si>
  <si>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</si>
  <si>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</si>
  <si>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</si>
  <si>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</si>
  <si>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</si>
  <si>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</si>
  <si>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</si>
  <si>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</si>
  <si>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</si>
  <si>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</si>
  <si>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</si>
  <si>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</si>
  <si>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</si>
  <si>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</si>
  <si>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</si>
  <si>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</si>
  <si>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</si>
  <si>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</si>
  <si>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</si>
  <si>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</si>
  <si>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</si>
  <si>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</si>
  <si>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</si>
  <si>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</si>
  <si>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</si>
  <si>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</si>
  <si>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</si>
  <si>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</si>
  <si>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</si>
  <si>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</si>
  <si>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</si>
  <si>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</si>
  <si>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</si>
  <si>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</si>
  <si>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</si>
  <si>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</si>
  <si>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</si>
  <si>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</si>
  <si>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</si>
  <si>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</si>
  <si>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</si>
  <si>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</si>
  <si>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</si>
  <si>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</si>
  <si>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</si>
  <si>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</si>
  <si>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</si>
  <si>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</si>
  <si>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</si>
  <si>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2025年提前下达一般性转移支付明细表</t>
  </si>
  <si>
    <t>项      目</t>
  </si>
  <si>
    <t>金额</t>
  </si>
  <si>
    <t>合    计</t>
  </si>
  <si>
    <t xml:space="preserve">    一、1100202均衡性转移支付补助收入</t>
  </si>
  <si>
    <t>下达2018年省对市县均衡性转移支付补助增量资金的通知</t>
  </si>
  <si>
    <t>提前下达2016年调整工资等一般性转移支付的通知</t>
  </si>
  <si>
    <t>提前下达2016年省对市县均衡性转移支付增量资金的通知</t>
  </si>
  <si>
    <t>调整工资政策均衡性转移支付</t>
  </si>
  <si>
    <t>提前下达2025年社区事务转移支付的通知</t>
  </si>
  <si>
    <t>提前下达2025年乡镇工作补贴转移支付资金的通知</t>
  </si>
  <si>
    <t>提前下达2025年均衡性转移支付（第二批）预算的通知</t>
  </si>
  <si>
    <t>提前下达2025年农业转移人口市民化奖励资金预算的通知</t>
  </si>
  <si>
    <t xml:space="preserve">    二、1100207县级基本财力保障机制奖补资金收入</t>
  </si>
  <si>
    <t>提前下达2025年县级基本财力保障机制奖补资金预算的通知</t>
  </si>
  <si>
    <t xml:space="preserve">    三、1100208结算补助收入</t>
  </si>
  <si>
    <t>资源税改革后预计收入低于调整后收入水平省级补助市县</t>
  </si>
  <si>
    <t>核定税务部门经费划转基数的通知</t>
  </si>
  <si>
    <t>提前下达对县区、开发区2024年财政奖补资金预算的通知</t>
  </si>
  <si>
    <t>提前下达2025年公共图书馆、美术馆、文化馆（站）免费开放中央及省级补助资金的通知</t>
  </si>
  <si>
    <t>提前下达2025年公共体育场馆向社会免费或低收费开放中央补助资金预算的通知</t>
  </si>
  <si>
    <t>上划晋城市生态环境局各县（市、区）分局经费有关事项的通知</t>
  </si>
  <si>
    <t>提前下达2025年博物馆纪念馆免费开放中央及省级补助资金预算的通知</t>
  </si>
  <si>
    <t>提前下达2025年民兵补助资金的通知</t>
  </si>
  <si>
    <t>提前下达2025年度选调生到村工作中央和省级财政补助资金的通知</t>
  </si>
  <si>
    <t>提前下达2025年度选调生到村工作市级补助资金的通知</t>
  </si>
  <si>
    <t>提前下达2025年中央解决特殊疑难信访问题资金预算的通知</t>
  </si>
  <si>
    <t xml:space="preserve">    四、1100212资源枯竭型城市转移支付补助收入</t>
  </si>
  <si>
    <t>提前下达2025年资源枯竭城市转移支付的通知</t>
  </si>
  <si>
    <t xml:space="preserve">    五、1100225产粮（油）大县奖励资金收入</t>
  </si>
  <si>
    <t>提前下达2025年产粮大县中央财政奖励资金预算的通知</t>
  </si>
  <si>
    <t xml:space="preserve">    六、1100227固定数额补助收入</t>
  </si>
  <si>
    <t>2015年中央对地方审计专项补助经费</t>
  </si>
  <si>
    <t>下达农村义务教育学校绩效工资转移支付的通知</t>
  </si>
  <si>
    <t>农村公共卫生与基层医疗卫生事业单位绩效工资转移支付</t>
  </si>
  <si>
    <t>工商质监下划</t>
  </si>
  <si>
    <t>合并后定额结算事项（基数文件）</t>
  </si>
  <si>
    <t>提前下达2025年基层科普行动计划中央资金和基层科普服务能力省级资金预算的通知</t>
  </si>
  <si>
    <t>提前下达2025年农村税费改革转移支付的通知</t>
  </si>
  <si>
    <t xml:space="preserve">    七、1100228革命老区转移支付收入</t>
  </si>
  <si>
    <t>提前下达2025年革命老区转移支付的通知</t>
  </si>
  <si>
    <t xml:space="preserve">    八、1100231欠发达地区转移支付收入</t>
  </si>
  <si>
    <t>提前下达2025年中央衔接推进乡村振兴补助资金预算指标的通知</t>
  </si>
  <si>
    <t>提前下达2025年省级财政衔接推进乡村振兴补助资金预算指标的通知</t>
  </si>
  <si>
    <t>提前下达2025年第一批市级农业转移支付资金和衔接推进乡村振兴补助资金预算指标的通知</t>
  </si>
  <si>
    <t xml:space="preserve">    九、1100244公共安全共同财政事权转移支付收入</t>
  </si>
  <si>
    <t>提前下达2025年中央和省级政法转移支付资金的通知</t>
  </si>
  <si>
    <t xml:space="preserve">    十、1100245教育共同财政事权转移支付收入</t>
  </si>
  <si>
    <t>提前下达2025年公办普通高中公用经费预算的通知</t>
  </si>
  <si>
    <t>提前下达2025年学生资助补助经费（中等职业教育）中央和省级资金预算的通知</t>
  </si>
  <si>
    <t>关于提前下达2025年学生资助补助经费（普通高中）预算的通知</t>
  </si>
  <si>
    <t>提前下达2025年改善普通高中办学条件补助资金的通知</t>
  </si>
  <si>
    <t>提前下达2025年现代职业教育质量提升计划中央资金预算的通知</t>
  </si>
  <si>
    <t>提前下达2025年义务教育薄弱环节改善与能力提升补助资金预算的通知</t>
  </si>
  <si>
    <t>提前下达2025年支持学前教育发展资金预算的通知</t>
  </si>
  <si>
    <t>提前下达2025年城乡义务教育补助经费预算的通知</t>
  </si>
  <si>
    <t>提前下达2025年特殊教育补助资金预算的通知</t>
  </si>
  <si>
    <t>提前下达2025年原民办代课教师教龄补贴市级资金的通知</t>
  </si>
  <si>
    <t>提前下达2025年农村义务教育寄宿生营养改善市级补助资金的通知</t>
  </si>
  <si>
    <t>提前下达2025年农村义务教育寄宿制学校后勤保障机制市级补助资金的通知</t>
  </si>
  <si>
    <t>提前下达2025年学生资助补助经费（普通高中）市级资金预算的通知</t>
  </si>
  <si>
    <t>提前下达2025年学前教育幼儿资助经费市级资金预算的通知</t>
  </si>
  <si>
    <t>提前下达2025年学生资助补助（中等职业学校）市级资金预算的通知</t>
  </si>
  <si>
    <t xml:space="preserve">    十一、1100247文化旅游体育与传媒共同财政事权转移支付收入</t>
  </si>
  <si>
    <t>提高下达2025年乡镇（公社）老放映员生活补贴省级补助资金的通知</t>
  </si>
  <si>
    <t>提前下达2025年省级公共服务体系建设专项资金预算（新时代文明实践中心建设）的通知</t>
  </si>
  <si>
    <t>提前下达2025年中央支持地方公共文化服务体系建设补助资金预算（新时代文明实践中心的通知）</t>
  </si>
  <si>
    <t>提前下达2025年省级公共文化服务体系建设专项资金预算（“四个一批”群众文化惠民工程）的通知</t>
  </si>
  <si>
    <t>提前下达2025年公共图书馆、美术馆、文化馆（站）免费开放市级补助资金预算的通知</t>
  </si>
  <si>
    <t>提前下达2025年博物馆纪念馆免费开放市级补助资金预算的通知</t>
  </si>
  <si>
    <t>提前下达2025年中央支持地方公共文化服务体系建设补助资金预算（广播电视）的通知</t>
  </si>
  <si>
    <t>提前下达2025年国家文物保护资金预算的通知</t>
  </si>
  <si>
    <t>提前下达2025年省级文物保护员经费预算的通知</t>
  </si>
  <si>
    <t>提前下达2025年公共文化服务体系建设中央及省市级补助资金预算的通知</t>
  </si>
  <si>
    <t>提前下达2025年省级非物质文化遗产保护资金预算的通知</t>
  </si>
  <si>
    <t>提前下达2025年省级文物保护专项资金预算（第一批）的通知</t>
  </si>
  <si>
    <t>提前下达2025年古建筑日常养护经费预算的通知</t>
  </si>
  <si>
    <t xml:space="preserve">    十二、1100248社会保障和就业共同财政事权转移支付收入</t>
  </si>
  <si>
    <t>提前下达2025年中央财政就业补助资金预算的通知</t>
  </si>
  <si>
    <t>提前下达2025年中央退役安置补助经费预算的通知</t>
  </si>
  <si>
    <t>提前下达2025年优抚对象中央和省级（第二批）和市级补助经费的通知</t>
  </si>
  <si>
    <t>提前下达2025年省级退役安置补助经费预算的通知</t>
  </si>
  <si>
    <t>提前下达2025年军队转业干部中央补助经费的通知</t>
  </si>
  <si>
    <t>提前下达2025年省级助残帮扶和支持创建残疾人辅助性就业机构资金的通知</t>
  </si>
  <si>
    <t>提前下达2025年中央和省级财政优抚对象补助经费预算（第一批）和市级经费预算的通知</t>
  </si>
  <si>
    <t>提前下达2025年中央财政机关事业单位养老保险制度改革补助经费预算的通知</t>
  </si>
  <si>
    <t>提前下达2025年城乡居民养老保险财政补助资金的通知</t>
  </si>
  <si>
    <t>提前下达2025年孤儿基本生活保障市级资金的通知</t>
  </si>
  <si>
    <t>提前下达2025年省级经济困难失能老年人护理补贴资金的通知</t>
  </si>
  <si>
    <t>关于提前下达2025年高龄津补贴省、市级补助资金的通知</t>
  </si>
  <si>
    <t>下达2025年边界管控专项补助市级资金的通知</t>
  </si>
  <si>
    <t>提前下达2025年困难群众残疾人生活补贴和重度残疾人护理补贴资金预算指标的通知</t>
  </si>
  <si>
    <t>提前下达2025年省级财政就业补助资金预算的通知</t>
  </si>
  <si>
    <t>提前下达2025年中央和省、市级财政困难群众救助补助资金预算的通知</t>
  </si>
  <si>
    <t>提前下达2025年市级特困供养人员补助资金的通知</t>
  </si>
  <si>
    <t>提前下达2025年中央和省级残疾人事业发展补助资金预算的通知</t>
  </si>
  <si>
    <t>提前下达2025年残疾人康复补助资金的通知</t>
  </si>
  <si>
    <t xml:space="preserve">    十三、1100249医疗卫生共同财政事权转移支付收入</t>
  </si>
  <si>
    <t>提前下达2025年中央、省和市级财政医疗救助补助资金预算的通知</t>
  </si>
  <si>
    <t>提前下达2025年中央和省级财政卫生健康培养补助资金预算的通知</t>
  </si>
  <si>
    <t>提前下达2025年省级财政医疗卫生机构改革与发展补助资金预算的通知</t>
  </si>
  <si>
    <t>提前下达2025年中央财政医疗服务与保障能力提升（医疗保障服务能力建设部分）补助资金预算的通知</t>
  </si>
  <si>
    <t>提前下达2025年中央财政医疗服务与保障能力提升（公立医院综合改革）补助资金预算的通知</t>
  </si>
  <si>
    <t>提前下达2025年中央和市级财政基本药物制度补助资金预算的通知</t>
  </si>
  <si>
    <t>提前下达2025年中央和省、市财政计划生育服务补助资金预算的通知</t>
  </si>
  <si>
    <t>关于下达2025年普惠托育机构补贴省、市补助资金的通知</t>
  </si>
  <si>
    <t>提前下达2025年中央、省级和市级优抚对象医疗保障经费的通知</t>
  </si>
  <si>
    <t>提前下达2025年省级和市级地方公共卫生服务补助资金的通知</t>
  </si>
  <si>
    <t>提前下达2025年中央和省、市财政基本公共卫生服务补助资金预算的通知</t>
  </si>
  <si>
    <t>提前下达2025年中央和省财政医疗服务与保障能力提升（中医药事业传承与发展部分）补助资金的通知</t>
  </si>
  <si>
    <t>提前下达2025年省级财政“建高地、兜网底、提能力”强医工程补助资金预算的通知</t>
  </si>
  <si>
    <t xml:space="preserve">    十四、1100250节能环保共同财政事权转移支付收入</t>
  </si>
  <si>
    <t>下达2025年中央财政林业草原生态保护回复资金的的通知</t>
  </si>
  <si>
    <t>关于下达2025年中央财政林业草原生态保护回复资金的的通知</t>
  </si>
  <si>
    <t>提前下达2025年省级林草转移支付资金预算指标的通知</t>
  </si>
  <si>
    <t xml:space="preserve">    十五、1100252农林水共同财政事权转移支付收入</t>
  </si>
  <si>
    <t>提前下达2025年乡村环境治理补助资金的通知</t>
  </si>
  <si>
    <t>提前下达2025年农业保险保费补贴资金的通知</t>
  </si>
  <si>
    <t>提前下达2025年中央水利发展资金预算指标的通知</t>
  </si>
  <si>
    <t>提前下达2025年省级水利转移支付资金（基金）预算指标的通知</t>
  </si>
  <si>
    <t>提前下达2025年中央农业相关转移支付资金预算的通知</t>
  </si>
  <si>
    <t>提前下达2025年省级农业相关转移支付资金预算的通知</t>
  </si>
  <si>
    <t>提前下达2025年省级第一批乡村振兴战略专项资金预算指标的通知</t>
  </si>
  <si>
    <t>提前下达2025年第二批农业相关转移支付（“千万工程”相关项目资金）资金预算指标的通知</t>
  </si>
  <si>
    <t>提前下达2025年第一批市级水利发展资金预算指标的通知</t>
  </si>
  <si>
    <t xml:space="preserve">    十六、1100253交通运输共同财政事权转移支付收入</t>
  </si>
  <si>
    <t>提前下达2025年交通领域中央资金预算（第一批）的通知</t>
  </si>
  <si>
    <t>提前下达2025年成品油税费改革转移支付预算的通知</t>
  </si>
  <si>
    <t xml:space="preserve">    十七、1100258住房保障共同财政事权转移支付收入</t>
  </si>
  <si>
    <t>提前下达2025年部分中央财政城镇保障性安居工程补助资金预算的通知</t>
  </si>
  <si>
    <t>提前下达2025年中央和省级补助资金的通知</t>
  </si>
  <si>
    <t xml:space="preserve">    十八、1100299其他一般性转移支付收入</t>
  </si>
  <si>
    <t>提前下达2025年战略性新兴产业奖补资金的通知</t>
  </si>
  <si>
    <t>提前下达2025年生猪调出大县中央奖励资金预算的通知</t>
  </si>
  <si>
    <t>2025年提前下达一般公共预算专项指标明细表</t>
  </si>
  <si>
    <t>科目代码</t>
  </si>
  <si>
    <t>科目名称</t>
  </si>
  <si>
    <t/>
  </si>
  <si>
    <t>公共财政预算资金</t>
  </si>
  <si>
    <t>201</t>
  </si>
  <si>
    <t xml:space="preserve">  一般公共服务支出</t>
  </si>
  <si>
    <t>20101</t>
  </si>
  <si>
    <t xml:space="preserve">   人大事务</t>
  </si>
  <si>
    <t>2010108</t>
  </si>
  <si>
    <t>　         提前下达2025年度市人大代表联络站经费</t>
  </si>
  <si>
    <t>　         提前下达2024年度市人大代表和代表小组活动经费</t>
  </si>
  <si>
    <t>20105</t>
  </si>
  <si>
    <t>2010508</t>
  </si>
  <si>
    <t>　         提前下达2025年晋城市人口变动情况抽样调查经费</t>
  </si>
  <si>
    <t xml:space="preserve">           提前下达2025年度全国1%人口抽样调查转移支付经费</t>
  </si>
  <si>
    <t xml:space="preserve">           提前下达下达2025年度全国1%人口抽样调查市级转移支付经费</t>
  </si>
  <si>
    <t>20132</t>
  </si>
  <si>
    <t>2013299</t>
  </si>
  <si>
    <t>　         2025年年度基层党建相关经费</t>
  </si>
  <si>
    <t>　         提前下达2025年度省级和市级党员教育培训专项经费</t>
  </si>
  <si>
    <t xml:space="preserve">            2025年年度基层党建相关经费</t>
  </si>
  <si>
    <t>20136</t>
  </si>
  <si>
    <t>2013602</t>
  </si>
  <si>
    <t>　         提前下达2025年全科网格员经费</t>
  </si>
  <si>
    <t>20139</t>
  </si>
  <si>
    <t>2013902</t>
  </si>
  <si>
    <t xml:space="preserve">           提前下达2025年度省级和市级两新组织联合党组织和党建指导员工作经费</t>
  </si>
  <si>
    <t>205</t>
  </si>
  <si>
    <t xml:space="preserve">  教育支出</t>
  </si>
  <si>
    <t>20502</t>
  </si>
  <si>
    <t>2050299</t>
  </si>
  <si>
    <t xml:space="preserve">          提前下达2025年原民办代课教师教龄补贴资金</t>
  </si>
  <si>
    <t>207</t>
  </si>
  <si>
    <t xml:space="preserve">  文化旅游体育与传媒支出</t>
  </si>
  <si>
    <t>20701</t>
  </si>
  <si>
    <t>2070111</t>
  </si>
  <si>
    <t xml:space="preserve">          提前下达2025年传统工艺美术保护发展专项资金</t>
  </si>
  <si>
    <t>2070199</t>
  </si>
  <si>
    <t xml:space="preserve">          2025年度文化惠民资金</t>
  </si>
  <si>
    <t>20799</t>
  </si>
  <si>
    <t>2079903</t>
  </si>
  <si>
    <t xml:space="preserve">          提前下达2025年省级文化产业发展专项资金</t>
  </si>
  <si>
    <t>210</t>
  </si>
  <si>
    <t xml:space="preserve">  卫生健康支出</t>
  </si>
  <si>
    <t>21004</t>
  </si>
  <si>
    <t>2100409</t>
  </si>
  <si>
    <t xml:space="preserve">          提前下达2025年中央财政重大公共卫生服务补助资金</t>
  </si>
  <si>
    <t>211</t>
  </si>
  <si>
    <t xml:space="preserve">  节能环保支出</t>
  </si>
  <si>
    <t>21103</t>
  </si>
  <si>
    <t>2110302</t>
  </si>
  <si>
    <t xml:space="preserve">          提前下达2025年第一批中央水污染防治专项资金预算</t>
  </si>
  <si>
    <t>21112</t>
  </si>
  <si>
    <t xml:space="preserve">    清洁能源</t>
  </si>
  <si>
    <t>2111299</t>
  </si>
  <si>
    <t xml:space="preserve">          提前下达2025年清洁能源发展专项资金预算</t>
  </si>
  <si>
    <t>212</t>
  </si>
  <si>
    <t xml:space="preserve">  城乡社区支出</t>
  </si>
  <si>
    <t>21202</t>
  </si>
  <si>
    <t>2120201</t>
  </si>
  <si>
    <t xml:space="preserve">          提前下达2025年中央和省级补助资金</t>
  </si>
  <si>
    <t>21299</t>
  </si>
  <si>
    <t>2129999</t>
  </si>
  <si>
    <t xml:space="preserve">          提前下达2025年市级市属国有企业退休人员社会化管理补助资金</t>
  </si>
  <si>
    <t>213</t>
  </si>
  <si>
    <t xml:space="preserve">  农林水支出</t>
  </si>
  <si>
    <r>
      <rPr>
        <sz val="11"/>
        <rFont val="宋体"/>
        <charset val="134"/>
      </rPr>
      <t>2</t>
    </r>
    <r>
      <rPr>
        <sz val="11"/>
        <rFont val="宋体"/>
        <charset val="134"/>
      </rPr>
      <t>1307</t>
    </r>
  </si>
  <si>
    <r>
      <rPr>
        <sz val="11"/>
        <rFont val="宋体"/>
        <charset val="134"/>
      </rPr>
      <t>2</t>
    </r>
    <r>
      <rPr>
        <sz val="11"/>
        <rFont val="宋体"/>
        <charset val="134"/>
      </rPr>
      <t>130701</t>
    </r>
  </si>
  <si>
    <t>2130701</t>
  </si>
  <si>
    <r>
      <rPr>
        <sz val="11"/>
        <rFont val="宋体"/>
        <charset val="134"/>
      </rPr>
      <t xml:space="preserve"> </t>
    </r>
    <r>
      <rPr>
        <sz val="12"/>
        <rFont val="宋体"/>
        <charset val="134"/>
      </rPr>
      <t xml:space="preserve">        提前下达2025年中央农村综合改革转移支付</t>
    </r>
  </si>
  <si>
    <t>21308</t>
  </si>
  <si>
    <t>2130804</t>
  </si>
  <si>
    <r>
      <rPr>
        <sz val="11"/>
        <rFont val="宋体"/>
        <charset val="134"/>
      </rPr>
      <t xml:space="preserve"> </t>
    </r>
    <r>
      <rPr>
        <sz val="12"/>
        <rFont val="宋体"/>
        <charset val="134"/>
      </rPr>
      <t xml:space="preserve">        提前下达2025年度市级创业担保贷款贴息资金</t>
    </r>
  </si>
  <si>
    <r>
      <rPr>
        <sz val="11"/>
        <rFont val="宋体"/>
        <charset val="134"/>
      </rPr>
      <t xml:space="preserve"> </t>
    </r>
    <r>
      <rPr>
        <sz val="12"/>
        <rFont val="宋体"/>
        <charset val="134"/>
      </rPr>
      <t xml:space="preserve">        提前下达2025年度普惠金融发展专项资金预算指标</t>
    </r>
  </si>
  <si>
    <t>214</t>
  </si>
  <si>
    <t xml:space="preserve">  交通运输支出</t>
  </si>
  <si>
    <t>21401</t>
  </si>
  <si>
    <t>2140104</t>
  </si>
  <si>
    <r>
      <rPr>
        <sz val="11"/>
        <rFont val="宋体"/>
        <charset val="134"/>
      </rPr>
      <t xml:space="preserve"> </t>
    </r>
    <r>
      <rPr>
        <sz val="12"/>
        <rFont val="宋体"/>
        <charset val="134"/>
      </rPr>
      <t xml:space="preserve">        提前下达2025年交通运输领域中央资金预算（第一批）</t>
    </r>
  </si>
  <si>
    <t>21499</t>
  </si>
  <si>
    <t>2149999</t>
  </si>
  <si>
    <t xml:space="preserve">          提前下达2025年交通运输领域项目资金（第一批）支出预算</t>
  </si>
  <si>
    <r>
      <rPr>
        <sz val="11"/>
        <rFont val="宋体"/>
        <charset val="134"/>
      </rPr>
      <t xml:space="preserve"> </t>
    </r>
    <r>
      <rPr>
        <sz val="12"/>
        <rFont val="宋体"/>
        <charset val="134"/>
      </rPr>
      <t xml:space="preserve">        提前下达2025年政府还贷二级公路取消收费后补助资金</t>
    </r>
  </si>
  <si>
    <t>215</t>
  </si>
  <si>
    <t xml:space="preserve">  资源勘探工业信息等支出</t>
  </si>
  <si>
    <t>21508</t>
  </si>
  <si>
    <t>2150805</t>
  </si>
  <si>
    <t xml:space="preserve">          提前下达2025年省级中小企业发展专项资金</t>
  </si>
  <si>
    <t xml:space="preserve">          提前下达2025年省级民营经济发展专项预算（第一批）</t>
  </si>
  <si>
    <t>21599</t>
  </si>
  <si>
    <t>2159904</t>
  </si>
  <si>
    <t xml:space="preserve">          提前下达2025年技术改造专项资金（技术改造和重点产业链方向）</t>
  </si>
  <si>
    <t>216</t>
  </si>
  <si>
    <t xml:space="preserve">  商业服务业等支出</t>
  </si>
  <si>
    <t>21606</t>
  </si>
  <si>
    <t>2160699</t>
  </si>
  <si>
    <t xml:space="preserve">          提前下达2025年中央外经贸资金预算（提升国际化经营能力）</t>
  </si>
  <si>
    <t>高平市2025年政府性基金预算收支平衡表（草案）</t>
  </si>
  <si>
    <t>收入</t>
  </si>
  <si>
    <t>支出</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</si>
  <si>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</si>
  <si>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</si>
  <si>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</si>
  <si>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</si>
  <si>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</si>
  <si>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</si>
  <si>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</si>
  <si>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</si>
  <si>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</si>
  <si>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</si>
  <si>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</si>
  <si>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</si>
  <si>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</si>
  <si>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150000</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</si>
  <si>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</si>
  <si>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</si>
  <si>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</si>
  <si>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</si>
  <si>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</si>
  <si>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</si>
  <si>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</si>
  <si>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</si>
  <si>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</si>
  <si>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</si>
  <si>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</si>
  <si>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</si>
  <si>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</si>
  <si>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</si>
  <si>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</si>
  <si>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</si>
  <si>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</si>
  <si>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</si>
  <si>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</si>
  <si>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</si>
  <si>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二、节能环保支出</t>
  </si>
  <si>
    <t>十一、国家重大水利工程建设基金收入</t>
  </si>
  <si>
    <t xml:space="preserve">    可再生能源电价附加收入安排的支出</t>
  </si>
  <si>
    <t>十二、车辆通行费</t>
  </si>
  <si>
    <t xml:space="preserve">      风力发电补助</t>
  </si>
  <si>
    <t>十三、污水处理费收入</t>
  </si>
  <si>
    <t xml:space="preserve">      太阳能发电补助</t>
  </si>
  <si>
    <t>十四、彩票发行机构和彩票销售机构的业务费用</t>
  </si>
  <si>
    <t xml:space="preserve">      生物质能发电补助</t>
  </si>
  <si>
    <t xml:space="preserve">  福利彩票销售机构的业务费用</t>
  </si>
  <si>
    <t xml:space="preserve">      其他可再生能源电价附加收入安排的支出</t>
  </si>
  <si>
    <t xml:space="preserve">  体育彩票销售机构的业务费用</t>
  </si>
  <si>
    <t xml:space="preserve">    废弃电器电子产品处理基金支出</t>
  </si>
  <si>
    <t xml:space="preserve">  彩票兑奖周转金</t>
  </si>
  <si>
    <t xml:space="preserve">      回收处理费用补贴</t>
  </si>
  <si>
    <t xml:space="preserve">  彩票发行销售风险基金</t>
  </si>
  <si>
    <t xml:space="preserve">      信息系统建设</t>
  </si>
  <si>
    <t xml:space="preserve">  彩票市场调控资金收入</t>
  </si>
  <si>
    <t xml:space="preserve">      基金征管经费</t>
  </si>
  <si>
    <t>十五、其他政府性基金收入</t>
  </si>
  <si>
    <t xml:space="preserve">      其他废弃电器电子产品处理基金支出</t>
  </si>
  <si>
    <t>十六、专项债券对应项目专项收入</t>
  </si>
  <si>
    <t>三、城乡社区支出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</si>
  <si>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</si>
  <si>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</si>
  <si>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</si>
  <si>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</si>
  <si>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</si>
  <si>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</si>
  <si>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</si>
  <si>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</si>
  <si>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</si>
  <si>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</si>
  <si>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</si>
  <si>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</si>
  <si>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</si>
  <si>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</si>
  <si>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</si>
  <si>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</si>
  <si>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</si>
  <si>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</si>
  <si>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97</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</si>
  <si>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</si>
  <si>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</si>
  <si>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</si>
  <si>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</si>
  <si>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</si>
  <si>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</si>
  <si>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</si>
  <si>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</si>
  <si>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</si>
  <si>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</si>
  <si>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</si>
  <si>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</si>
  <si>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</si>
  <si>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</si>
  <si>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</si>
  <si>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</si>
  <si>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</si>
  <si>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</si>
  <si>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</si>
  <si>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</si>
  <si>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超长期特别国债安排的支出</t>
  </si>
  <si>
    <t xml:space="preserve">      城乡社区公共设施支出</t>
  </si>
  <si>
    <t>四、农林水支出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</si>
  <si>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</si>
  <si>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</si>
  <si>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</si>
  <si>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</si>
  <si>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</si>
  <si>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</si>
  <si>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</si>
  <si>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</si>
  <si>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</si>
  <si>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</si>
  <si>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</si>
  <si>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</si>
  <si>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</si>
  <si>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</si>
  <si>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</si>
  <si>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</si>
  <si>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</si>
  <si>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</si>
  <si>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</si>
  <si>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五、交通运输支出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</si>
  <si>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</si>
  <si>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</si>
  <si>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</si>
  <si>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</si>
  <si>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</si>
  <si>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</si>
  <si>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</si>
  <si>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</si>
  <si>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</si>
  <si>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</si>
  <si>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</si>
  <si>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</si>
  <si>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</si>
  <si>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</si>
  <si>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</si>
  <si>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</si>
  <si>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</si>
  <si>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</si>
  <si>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</si>
  <si>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</si>
  <si>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</si>
  <si>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</si>
  <si>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</si>
  <si>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</si>
  <si>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</si>
  <si>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</si>
  <si>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</si>
  <si>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</si>
  <si>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</si>
  <si>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</si>
  <si>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</si>
  <si>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</si>
  <si>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</si>
  <si>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</si>
  <si>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</si>
  <si>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</si>
  <si>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六、资源勘探工业信息等支出</t>
  </si>
  <si>
    <t xml:space="preserve">    农网还贷资金支出</t>
  </si>
  <si>
    <t xml:space="preserve">    超长期特别国债安排的支出</t>
  </si>
  <si>
    <t xml:space="preserve">      制造业</t>
  </si>
  <si>
    <t>七、其他支出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</si>
  <si>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</si>
  <si>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</si>
  <si>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</si>
  <si>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</si>
  <si>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</si>
  <si>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</si>
  <si>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</si>
  <si>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</si>
  <si>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</si>
  <si>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</si>
  <si>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</si>
  <si>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</si>
  <si>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</si>
  <si>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</si>
  <si>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</si>
  <si>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</si>
  <si>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</si>
  <si>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</si>
  <si>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</si>
  <si>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</si>
  <si>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用于巩固脱贫攻坚成功衔接乡村振兴的彩票公益金支出</t>
  </si>
  <si>
    <t xml:space="preserve">      用于法律援助的彩票公益金支出</t>
  </si>
  <si>
    <t xml:space="preserve">      用于城乡医疗救助的的彩票公益金支出</t>
  </si>
  <si>
    <t xml:space="preserve">      用于其他社会公益事业的彩票公益金支出</t>
  </si>
  <si>
    <t>八、债务付息支出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</si>
  <si>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</si>
  <si>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</si>
  <si>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</si>
  <si>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</si>
  <si>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</si>
  <si>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</si>
  <si>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</si>
  <si>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</si>
  <si>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</si>
  <si>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</si>
  <si>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</si>
  <si>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</si>
  <si>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</si>
  <si>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</si>
  <si>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</si>
  <si>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九、债务发行费用支出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</si>
  <si>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</si>
  <si>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</si>
  <si>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</si>
  <si>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</si>
  <si>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</si>
  <si>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</si>
  <si>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</si>
  <si>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</si>
  <si>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</si>
  <si>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</si>
  <si>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</si>
  <si>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</si>
  <si>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</si>
  <si>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</si>
  <si>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</si>
  <si>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</si>
  <si>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</si>
  <si>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</si>
  <si>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</si>
  <si>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</si>
  <si>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</si>
  <si>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</si>
  <si>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</si>
  <si>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</si>
  <si>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</si>
  <si>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</si>
  <si>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</si>
  <si>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</si>
  <si>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</si>
  <si>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</si>
  <si>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</si>
  <si>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</si>
  <si>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</si>
  <si>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</si>
  <si>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政府性基金转移收入</t>
  </si>
  <si>
    <t xml:space="preserve"> 政府性基金转移支付</t>
  </si>
  <si>
    <t xml:space="preserve">   科学技术</t>
  </si>
  <si>
    <t xml:space="preserve">   抗疫特别国债转移支付支出</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</si>
  <si>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</si>
  <si>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</si>
  <si>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</si>
  <si>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</si>
  <si>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</si>
  <si>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</si>
  <si>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</si>
  <si>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</si>
  <si>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 xml:space="preserve"> 上解收入</t>
  </si>
  <si>
    <t xml:space="preserve">   其他支出</t>
  </si>
  <si>
    <t xml:space="preserve">   政府性基金上解收入</t>
  </si>
  <si>
    <t xml:space="preserve"> 上解支出</t>
  </si>
  <si>
    <t xml:space="preserve"> 上年结余收入</t>
  </si>
  <si>
    <t xml:space="preserve">   政府性基金上解支出</t>
  </si>
  <si>
    <t xml:space="preserve">     政府性基金预算上年结余收入</t>
  </si>
  <si>
    <t xml:space="preserve"> 调出资金</t>
  </si>
  <si>
    <t>53354</t>
  </si>
  <si>
    <t xml:space="preserve">   政府性基金预算调出资金</t>
  </si>
  <si>
    <t xml:space="preserve">    调入政府性基金预算资金</t>
  </si>
  <si>
    <t xml:space="preserve">  地方政府专项债务还本支出</t>
  </si>
  <si>
    <t xml:space="preserve">  专项债务收入</t>
  </si>
  <si>
    <t>42600</t>
  </si>
  <si>
    <t xml:space="preserve">    海南省高等级公路车辆通行附加费债务还本支出</t>
  </si>
  <si>
    <t xml:space="preserve">    海南省高等级公路车辆通行附加费债务收入</t>
  </si>
  <si>
    <t xml:space="preserve">    国家电影事业发展专项资金债务还本支出</t>
  </si>
  <si>
    <t xml:space="preserve">    国家电影事业发展专项资金债务收入</t>
  </si>
  <si>
    <t xml:space="preserve">    国有土地使用权出让金债务还本支出</t>
  </si>
  <si>
    <t xml:space="preserve">    国有土地使用权出让金债务收入</t>
  </si>
  <si>
    <t xml:space="preserve">    农业土地开发资金债务还本支出</t>
  </si>
  <si>
    <t xml:space="preserve">    农业土地开发资金债务收入</t>
  </si>
  <si>
    <t xml:space="preserve">    大中型水库库区基金债务还本支出</t>
  </si>
  <si>
    <t xml:space="preserve">    大中型水库库区基金债务收入</t>
  </si>
  <si>
    <t xml:space="preserve">    城市基础设施配套费债务还本支出</t>
  </si>
  <si>
    <t xml:space="preserve">    城市基础设施配套费债务收入</t>
  </si>
  <si>
    <t xml:space="preserve">    小型水库移民扶助基金债务还本支出</t>
  </si>
  <si>
    <t xml:space="preserve">    小型水库移民扶助基金债务收入</t>
  </si>
  <si>
    <t xml:space="preserve">    国家重大水利工程建设基金债务还本支出</t>
  </si>
  <si>
    <t xml:space="preserve">    国家重大水利工程建设基金债务收入</t>
  </si>
  <si>
    <t xml:space="preserve">    车辆通行费债务还本支出</t>
  </si>
  <si>
    <t xml:space="preserve">    车辆通行费债务收入</t>
  </si>
  <si>
    <t xml:space="preserve">    污水处理费债务支出</t>
  </si>
  <si>
    <t xml:space="preserve">    污水处理费债务收入</t>
  </si>
  <si>
    <t xml:space="preserve">    土地储备专项债券还本支出</t>
  </si>
  <si>
    <t xml:space="preserve">    土地储备专项债券收入</t>
  </si>
  <si>
    <t xml:space="preserve">    政府收费公路专项债券还本支出</t>
  </si>
  <si>
    <t xml:space="preserve">    政府收费公路专项债券收入</t>
  </si>
  <si>
    <t xml:space="preserve">    棚户区改造专项债券还本支出</t>
  </si>
  <si>
    <t xml:space="preserve">    棚户区改造专项债券收入</t>
  </si>
  <si>
    <t xml:space="preserve">    其他地方自行试点项目收益专项债券还本支出</t>
  </si>
  <si>
    <t xml:space="preserve">    其他地方自行试点项目收益专项债券收入</t>
  </si>
  <si>
    <t xml:space="preserve">    其他政府性基金债务还本支出</t>
  </si>
  <si>
    <t xml:space="preserve">    其他政府性基金债务收入</t>
  </si>
  <si>
    <t xml:space="preserve">  抗疫特别国债还本支出</t>
  </si>
  <si>
    <t xml:space="preserve">  债务转贷收入</t>
  </si>
  <si>
    <t xml:space="preserve">  地方政府专项债务转贷支出</t>
  </si>
  <si>
    <t xml:space="preserve">    海南省高等级公路车辆通行费附加费债务转贷收入</t>
  </si>
  <si>
    <t xml:space="preserve">    海南省高等级公路车辆通行附加费债务转贷支出</t>
  </si>
  <si>
    <t xml:space="preserve">    国家电影事业发展资金债务转贷收入</t>
  </si>
  <si>
    <t xml:space="preserve">    国家电影事业发展专项资金债务转贷支出</t>
  </si>
  <si>
    <t xml:space="preserve">    国有土地使用权出让金债务转贷收入</t>
  </si>
  <si>
    <t xml:space="preserve">    国有土地使用权出让金债务转贷支出</t>
  </si>
  <si>
    <t xml:space="preserve">    农业土地开发资金债务转贷收入</t>
  </si>
  <si>
    <t xml:space="preserve">    农业土地开发资金债务转贷支出</t>
  </si>
  <si>
    <t xml:space="preserve">    大中型水库库区基金债务转贷收入</t>
  </si>
  <si>
    <t xml:space="preserve">    大中型水库库区基金债务转贷支出</t>
  </si>
  <si>
    <t xml:space="preserve">    城市基础设施配套费债务转贷收入</t>
  </si>
  <si>
    <t xml:space="preserve">    城市基础设施配套费债务转贷支出</t>
  </si>
  <si>
    <t xml:space="preserve">    小型水库移民扶助基金债务转贷收入</t>
  </si>
  <si>
    <t xml:space="preserve">    小型水库移民扶助基金债务转贷支出</t>
  </si>
  <si>
    <t xml:space="preserve">    国家重大水利工程建设基金债务转贷收入</t>
  </si>
  <si>
    <t xml:space="preserve">    国家重大水利工程建设基金债务转贷支出</t>
  </si>
  <si>
    <t xml:space="preserve">    车辆通行费债务转贷收入</t>
  </si>
  <si>
    <t xml:space="preserve">    车辆通行费债务转贷支出</t>
  </si>
  <si>
    <t xml:space="preserve">    污水处理费债务转贷支出</t>
  </si>
  <si>
    <t xml:space="preserve">    土地储备专项债券转贷收入</t>
  </si>
  <si>
    <t xml:space="preserve">    土地储备专项债券转贷支出</t>
  </si>
  <si>
    <t xml:space="preserve">    政府收费公路专项债券转贷收入</t>
  </si>
  <si>
    <t xml:space="preserve">    政府收费公路专项债券转贷支出</t>
  </si>
  <si>
    <t xml:space="preserve">    棚户区改造专项债券转贷收入</t>
  </si>
  <si>
    <t xml:space="preserve">    棚户区改造专项债券转贷支出</t>
  </si>
  <si>
    <t xml:space="preserve">    其他地方自行试点项目收益专项债券转贷收入</t>
  </si>
  <si>
    <t xml:space="preserve">    其他地方自行试点项目收益专项债券转贷支出</t>
  </si>
  <si>
    <t xml:space="preserve">    其他政府性基金债券转贷收入</t>
  </si>
  <si>
    <t xml:space="preserve">    其他地方政府债务转贷支出</t>
  </si>
  <si>
    <t xml:space="preserve">    政府性基金年终结余</t>
  </si>
  <si>
    <t>2025年提前下达政府性基金专项指标明细表</t>
  </si>
  <si>
    <t>政府性基金</t>
  </si>
  <si>
    <t>21369</t>
  </si>
  <si>
    <t xml:space="preserve">    国家重大水利工程建设基金安排的支出【基金】</t>
  </si>
  <si>
    <t>2136999</t>
  </si>
  <si>
    <t xml:space="preserve">      其他重大水利工程建设基金支出【基金】</t>
  </si>
  <si>
    <t xml:space="preserve">            提前下达2025年省级水利转移支付资金（基金）预算指标</t>
  </si>
  <si>
    <t>21372</t>
  </si>
  <si>
    <t xml:space="preserve">    大中型水库移民后期扶持基金支出【基金】</t>
  </si>
  <si>
    <t>2137201</t>
  </si>
  <si>
    <t xml:space="preserve">      移民补助【基金】</t>
  </si>
  <si>
    <t xml:space="preserve">            提前下达2025年中央水库移民扶持基金预算指标</t>
  </si>
  <si>
    <t>229</t>
  </si>
  <si>
    <t xml:space="preserve">  其他支出</t>
  </si>
  <si>
    <t>22960</t>
  </si>
  <si>
    <t xml:space="preserve">    彩票公益金安排的支出【基金】</t>
  </si>
  <si>
    <t>2296002</t>
  </si>
  <si>
    <t xml:space="preserve">      用于社会福利的彩票公益金支出【基金】</t>
  </si>
  <si>
    <t xml:space="preserve">            提前下达2025年中央专项彩票公益金支持地方社会公益事业发展资金</t>
  </si>
  <si>
    <t xml:space="preserve">            提前下达2025年度乡村学校少年宫项目市级福彩公益金资金</t>
  </si>
  <si>
    <t xml:space="preserve">            提前下达2025年中央集中彩票公益金支持社会福利事业专项资金预算</t>
  </si>
  <si>
    <t>2296003</t>
  </si>
  <si>
    <t xml:space="preserve">      用于体育事业的彩票公益金支出【基金】</t>
  </si>
  <si>
    <t xml:space="preserve">            提前下达2024年中央集中彩票公益金支持体育事业专项资金</t>
  </si>
  <si>
    <t>2296006</t>
  </si>
  <si>
    <t xml:space="preserve">      用于残疾人事业的彩票公益金支出【基金】</t>
  </si>
  <si>
    <t xml:space="preserve">            提前下达2025年中央和省级残疾人事业发展补助资金</t>
  </si>
  <si>
    <t xml:space="preserve">            提前下达2025年残疾人公益性岗位市级补助资金</t>
  </si>
  <si>
    <t xml:space="preserve">            提前下达2025年残疾人康复补助资金</t>
  </si>
  <si>
    <t>2025年国有资本经营预算收支情况表</t>
  </si>
  <si>
    <t>收          入</t>
  </si>
  <si>
    <t>支          出</t>
  </si>
  <si>
    <t>项        目</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</si>
  <si>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</si>
  <si>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</si>
  <si>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</si>
  <si>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</si>
  <si>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</si>
  <si>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</si>
  <si>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</si>
  <si>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</si>
  <si>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</si>
  <si>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</si>
  <si>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收 入 合 计</t>
  </si>
  <si>
    <t>支 出 合 计</t>
  </si>
  <si>
    <t>国有资本经营预算转移支付收入</t>
  </si>
  <si>
    <t>国有资本经营预算转移支付支出</t>
  </si>
  <si>
    <t>上年结转</t>
  </si>
  <si>
    <t>国有资本经营预算调出资金</t>
  </si>
  <si>
    <t>结转下年</t>
  </si>
  <si>
    <t>收 入 总 计</t>
  </si>
  <si>
    <t>支 出 总 计</t>
  </si>
  <si>
    <t>2025年提前下达国有资本经营预算专项指标明细表</t>
  </si>
  <si>
    <t>国有资本经营预算</t>
  </si>
  <si>
    <t>223</t>
  </si>
  <si>
    <t xml:space="preserve">  国有资本经营预算支出</t>
  </si>
  <si>
    <t>22301</t>
  </si>
  <si>
    <t xml:space="preserve">    解决历史遗留问题及改革成本支出</t>
  </si>
  <si>
    <t>2230105</t>
  </si>
  <si>
    <t xml:space="preserve">      国有企业退休人员社会化管理补助支出</t>
  </si>
  <si>
    <t xml:space="preserve">            提前下达2025年国有企业退休人员社会化管理中央补助资金</t>
  </si>
  <si>
    <t>2025年社会保险基金预算收支情况表</t>
  </si>
  <si>
    <t>合计</t>
  </si>
  <si>
    <t>企业职工基本
养老保险基金</t>
  </si>
  <si>
    <t>城乡居民基本
养老保险基金</t>
  </si>
  <si>
    <t>机关事业单位基本养老保险基金</t>
  </si>
  <si>
    <t>一、收入</t>
  </si>
  <si>
    <t xml:space="preserve">    其中:1.社会保险费收入</t>
  </si>
  <si>
    <t xml:space="preserve">         2.利息收入</t>
  </si>
  <si>
    <t xml:space="preserve">         3.财政补贴收入</t>
  </si>
  <si>
    <t xml:space="preserve">         4.委托投资收益</t>
  </si>
  <si>
    <t xml:space="preserve">         5.其他收入</t>
  </si>
  <si>
    <t xml:space="preserve">         6.转移收入</t>
  </si>
  <si>
    <t xml:space="preserve">         7.集体补助收入</t>
  </si>
  <si>
    <t xml:space="preserve">         8.中央调剂资金收入（省级专用）</t>
  </si>
  <si>
    <t xml:space="preserve">         9.中央调剂基金收入（中央专用)</t>
  </si>
  <si>
    <t>二、支出</t>
  </si>
  <si>
    <t xml:space="preserve">    其中:1.社会保险待遇支出</t>
  </si>
  <si>
    <t xml:space="preserve">         2.其他支出</t>
  </si>
  <si>
    <t xml:space="preserve">         3.转移支出</t>
  </si>
  <si>
    <t xml:space="preserve">         4.中央调剂基金支出（中央专用）</t>
  </si>
  <si>
    <t xml:space="preserve">         5.中央调剂资金支出（省级专用）</t>
  </si>
  <si>
    <t>三、本年收支结余</t>
  </si>
  <si>
    <t>四、年末滚存结余</t>
  </si>
  <si>
    <t>2024年高平市政府债务限额及余额情况表</t>
  </si>
  <si>
    <t>类型</t>
  </si>
  <si>
    <t>限额</t>
  </si>
  <si>
    <t>余额</t>
  </si>
  <si>
    <t>一般债务</t>
  </si>
  <si>
    <t>各债务单位应付工程款等（存量）</t>
  </si>
  <si>
    <t>神农路北延2015</t>
  </si>
  <si>
    <t>精卫路2015（南内环—南赵庄南大桥段）</t>
  </si>
  <si>
    <t>丹河景观工程2015</t>
  </si>
  <si>
    <t>二期集中供热工程2015</t>
  </si>
  <si>
    <t>2018年置换债券（一般）</t>
  </si>
  <si>
    <t>易地扶贫搬迁、精卫路、丹河市区段景观绿化工程</t>
  </si>
  <si>
    <t>农村供排水工程</t>
  </si>
  <si>
    <t>石末中学教学楼、餐厅</t>
  </si>
  <si>
    <t>河西镇中教学楼公寓楼加固改造</t>
  </si>
  <si>
    <t>二号消防站</t>
  </si>
  <si>
    <t>太行一号国家风景道建设项目</t>
  </si>
  <si>
    <t>高平市北部旅游大通道工程</t>
  </si>
  <si>
    <t>高平市沟北村至果则沟村旅游道路工程</t>
  </si>
  <si>
    <t>雨水情测报及安全监测项目</t>
  </si>
  <si>
    <t>2023年小型水库安全运行项目</t>
  </si>
  <si>
    <t>小计</t>
  </si>
  <si>
    <t>专项债务</t>
  </si>
  <si>
    <t>集中供热二期工程2016</t>
  </si>
  <si>
    <t>建设路南延工程</t>
  </si>
  <si>
    <t>第二污水处理厂工程</t>
  </si>
  <si>
    <t>五路一河工程、客运南侧支路二期工程</t>
  </si>
  <si>
    <t>客运南侧支路工程</t>
  </si>
  <si>
    <t>金峰南路工程</t>
  </si>
  <si>
    <t>城南居委棚户区改造项目</t>
  </si>
  <si>
    <t>2018年置换债券（专项）</t>
  </si>
  <si>
    <t>2018年集中供热工程</t>
  </si>
  <si>
    <t>乡村集中供暖工程</t>
  </si>
  <si>
    <t>太行一号国家风景道（高平段）PPP项目</t>
  </si>
  <si>
    <t>土地储备专项债券</t>
  </si>
  <si>
    <t>2017-2018年集中供热工程</t>
  </si>
  <si>
    <t>集中供热工程</t>
  </si>
  <si>
    <t>高铁站前广场工程项目</t>
  </si>
  <si>
    <t>殡仪馆项目</t>
  </si>
  <si>
    <t>第三热源厂热电联产项目</t>
  </si>
  <si>
    <t>台湾产业园项目</t>
  </si>
  <si>
    <t>太华幼儿园项目</t>
  </si>
  <si>
    <t>余热利用集中供热工程</t>
  </si>
  <si>
    <t>不锈钢产业园标准厂房及附属配套设施建设项目</t>
  </si>
  <si>
    <t>米山园区一期标准化厂房项目</t>
  </si>
  <si>
    <t>台湾产业园建设项目二期工程</t>
  </si>
  <si>
    <t>不锈钢产业园电力迁改项目</t>
  </si>
  <si>
    <r>
      <rPr>
        <sz val="12"/>
        <rFont val="宋体"/>
        <charset val="134"/>
      </rPr>
      <t>兴园路（米山工业大道</t>
    </r>
    <r>
      <rPr>
        <sz val="14"/>
        <color indexed="8"/>
        <rFont val="Times New Roman"/>
        <charset val="134"/>
      </rPr>
      <t>-S331</t>
    </r>
    <r>
      <rPr>
        <sz val="14"/>
        <color indexed="8"/>
        <rFont val="仿宋_GB2312"/>
        <charset val="134"/>
      </rPr>
      <t>）道路工程</t>
    </r>
  </si>
  <si>
    <t>锦华幼儿园项目</t>
  </si>
  <si>
    <t>神农路幼儿园项目</t>
  </si>
  <si>
    <t>秦庄、东山片区集中供热项目</t>
  </si>
  <si>
    <t>高平市福利服务中心项目</t>
  </si>
  <si>
    <t>高平市中医医院智慧医疗平台项目</t>
  </si>
  <si>
    <t>高平市锦华幼儿园</t>
  </si>
  <si>
    <t>高平市神农路幼儿园</t>
  </si>
  <si>
    <t>国道208晋中长治界至晋城金村（长治司马至高平刘庄段）改扩建工程</t>
  </si>
  <si>
    <t>高平智创城先导区建设项目</t>
  </si>
  <si>
    <t>高平市城市燃气管道及设施更新改造项目</t>
  </si>
  <si>
    <t>高平市高铁新区丹米110kv线路迁改工程</t>
  </si>
  <si>
    <t>高平市南城街街道龙渠社区城中村（片区）改造回迁安置房</t>
  </si>
  <si>
    <t>晋城市高平市南湖幼儿园建设项目</t>
  </si>
  <si>
    <t>高平市公共供水管网漏损治理项目</t>
  </si>
  <si>
    <t>高平市东部张峰供水乡镇净水厂及配套管网工程</t>
  </si>
  <si>
    <t>化解隐性债务专项债券</t>
  </si>
  <si>
    <t xml:space="preserve">    备注：2024年政府债务在债务限额之内。</t>
  </si>
  <si>
    <t>2024年政府债务还本付息表</t>
  </si>
  <si>
    <t>债券类型</t>
  </si>
  <si>
    <t>执行数</t>
  </si>
  <si>
    <t>应还本金</t>
  </si>
  <si>
    <t>应还利息</t>
  </si>
  <si>
    <t>一般债券</t>
  </si>
  <si>
    <t>专项债券</t>
  </si>
  <si>
    <t>其他债务</t>
  </si>
  <si>
    <t>2025年政府债务还本付息表</t>
  </si>
  <si>
    <t>2025年高平市三公经费预算表</t>
  </si>
  <si>
    <t>合 计</t>
  </si>
  <si>
    <t>预 算 数</t>
  </si>
  <si>
    <t>公务用车购置及运行维护费</t>
  </si>
  <si>
    <t>公务接待费</t>
  </si>
  <si>
    <t>因公出国（境）费</t>
  </si>
  <si>
    <t>运行维护费</t>
  </si>
  <si>
    <t>车辆购置</t>
  </si>
  <si>
    <t>备注：三公经费比上年下降0.3%，其中，公务接待费下降7.71%。</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</si>
</sst>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Red]\(0.00\)"/>
    <numFmt numFmtId="178" formatCode="0.00_ "/>
    <numFmt numFmtId="179" formatCode="0_ "/>
    <numFmt numFmtId="180" formatCode="0_);[Red]\(0\)"/>
    <numFmt numFmtId="181" formatCode="#,##0.000000"/>
  </numFmts>
  <fonts count="57">
    <font>
      <sz val="12"/>
      <name val="宋体"/>
      <charset val="134"/>
    </font>
    <font>
      <sz val="14"/>
      <name val="宋体"/>
      <charset val="134"/>
    </font>
    <font>
      <sz val="11"/>
      <color indexed="8"/>
      <name val="宋体"/>
      <charset val="134"/>
    </font>
    <font>
      <b/>
      <sz val="24"/>
      <name val="宋体"/>
      <charset val="134"/>
    </font>
    <font>
      <sz val="18"/>
      <name val="宋体"/>
      <charset val="134"/>
    </font>
    <font>
      <b/>
      <sz val="16"/>
      <name val="宋体"/>
      <charset val="134"/>
    </font>
    <font>
      <sz val="18"/>
      <color indexed="8"/>
      <name val="宋体"/>
      <charset val="134"/>
    </font>
    <font>
      <b/>
      <sz val="12"/>
      <name val="宋体"/>
      <charset val="134"/>
    </font>
    <font>
      <sz val="18"/>
      <name val="黑体"/>
      <charset val="134"/>
    </font>
    <font>
      <sz val="12"/>
      <color indexed="8"/>
      <name val="宋体"/>
      <charset val="134"/>
    </font>
    <font>
      <b/>
      <sz val="16"/>
      <color indexed="8"/>
      <name val="宋体"/>
      <charset val="134"/>
    </font>
    <font>
      <sz val="12"/>
      <color indexed="8"/>
      <name val="Arial Narrow"/>
      <charset val="134"/>
    </font>
    <font>
      <sz val="11"/>
      <name val="宋体"/>
      <charset val="134"/>
    </font>
    <font>
      <sz val="10"/>
      <name val="Arial"/>
      <charset val="134"/>
    </font>
    <font>
      <sz val="10"/>
      <color indexed="8"/>
      <name val="Arial"/>
      <charset val="134"/>
    </font>
    <font>
      <sz val="11"/>
      <color theme="1"/>
      <name val="宋体"/>
      <charset val="134"/>
      <scheme val="minor"/>
    </font>
    <font>
      <sz val="11"/>
      <name val="仿宋_GB2312"/>
      <charset val="134"/>
    </font>
    <font>
      <b/>
      <sz val="12"/>
      <color indexed="8"/>
      <name val="宋体"/>
      <charset val="134"/>
    </font>
    <font>
      <sz val="12"/>
      <name val="黑体"/>
      <charset val="134"/>
    </font>
    <font>
      <b/>
      <sz val="18"/>
      <name val="宋体"/>
      <charset val="134"/>
    </font>
    <font>
      <b/>
      <sz val="11"/>
      <name val="宋体"/>
      <charset val="134"/>
    </font>
    <font>
      <sz val="11"/>
      <color indexed="8"/>
      <name val="Calibri"/>
      <charset val="134"/>
    </font>
    <font>
      <sz val="12"/>
      <color indexed="8"/>
      <name val="Calibri"/>
      <charset val="134"/>
    </font>
    <font>
      <sz val="10"/>
      <color indexed="8"/>
      <name val="宋体"/>
      <charset val="134"/>
    </font>
    <font>
      <sz val="9"/>
      <name val="宋体"/>
      <charset val="134"/>
    </font>
    <font>
      <sz val="11"/>
      <name val="Arial"/>
      <charset val="134"/>
    </font>
    <font>
      <sz val="11"/>
      <color rgb="FF000000"/>
      <name val="宋体"/>
      <charset val="134"/>
      <scheme val="minor"/>
    </font>
    <font>
      <sz val="11"/>
      <name val="宋体"/>
      <charset val="134"/>
      <scheme val="minor"/>
    </font>
    <font>
      <sz val="11"/>
      <color rgb="FF000000"/>
      <name val="SimSun"/>
      <charset val="134"/>
    </font>
    <font>
      <sz val="11"/>
      <name val="SimSun"/>
      <charset val="134"/>
    </font>
    <font>
      <b/>
      <sz val="11"/>
      <name val="normal"/>
      <charset val="134"/>
    </font>
    <font>
      <sz val="12"/>
      <color indexed="10"/>
      <name val="宋体"/>
      <charset val="134"/>
    </font>
    <font>
      <sz val="12"/>
      <name val="宋体"/>
      <charset val="134"/>
      <scheme val="major"/>
    </font>
    <font>
      <sz val="11"/>
      <name val="宋体"/>
      <charset val="134"/>
      <scheme val="major"/>
    </font>
    <font>
      <sz val="12"/>
      <color indexed="1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indexed="8"/>
      <name val="Times New Roman"/>
      <charset val="134"/>
    </font>
    <font>
      <sz val="14"/>
      <color indexed="8"/>
      <name val="仿宋_GB2312"/>
      <charset val="134"/>
    </font>
    <font>
      <b/>
      <sz val="14"/>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2" fontId="15" fillId="0" borderId="0" applyFont="0" applyFill="0" applyBorder="0" applyAlignment="0" applyProtection="0">
      <alignment vertical="center"/>
    </xf>
    <xf numFmtId="0" fontId="35" fillId="4" borderId="0" applyNumberFormat="0" applyBorder="0" applyAlignment="0" applyProtection="0">
      <alignment vertical="center"/>
    </xf>
    <xf numFmtId="0" fontId="36" fillId="5" borderId="1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35" fillId="6" borderId="0" applyNumberFormat="0" applyBorder="0" applyAlignment="0" applyProtection="0">
      <alignment vertical="center"/>
    </xf>
    <xf numFmtId="0" fontId="37" fillId="7" borderId="0" applyNumberFormat="0" applyBorder="0" applyAlignment="0" applyProtection="0">
      <alignment vertical="center"/>
    </xf>
    <xf numFmtId="43" fontId="15" fillId="0" borderId="0" applyFont="0" applyFill="0" applyBorder="0" applyAlignment="0" applyProtection="0">
      <alignment vertical="center"/>
    </xf>
    <xf numFmtId="0" fontId="38" fillId="8" borderId="0" applyNumberFormat="0" applyBorder="0" applyAlignment="0" applyProtection="0">
      <alignment vertical="center"/>
    </xf>
    <xf numFmtId="0" fontId="39" fillId="0" borderId="0" applyNumberFormat="0" applyFill="0" applyBorder="0" applyAlignment="0" applyProtection="0">
      <alignment vertical="center"/>
    </xf>
    <xf numFmtId="9" fontId="15" fillId="0" borderId="0" applyFont="0" applyFill="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9" borderId="16" applyNumberFormat="0" applyFont="0" applyAlignment="0" applyProtection="0">
      <alignment vertical="center"/>
    </xf>
    <xf numFmtId="0" fontId="38" fillId="1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7" applyNumberFormat="0" applyFill="0" applyAlignment="0" applyProtection="0">
      <alignment vertical="center"/>
    </xf>
    <xf numFmtId="0" fontId="46" fillId="0" borderId="17" applyNumberFormat="0" applyFill="0" applyAlignment="0" applyProtection="0">
      <alignment vertical="center"/>
    </xf>
    <xf numFmtId="0" fontId="38" fillId="11" borderId="0" applyNumberFormat="0" applyBorder="0" applyAlignment="0" applyProtection="0">
      <alignment vertical="center"/>
    </xf>
    <xf numFmtId="0" fontId="41" fillId="0" borderId="18" applyNumberFormat="0" applyFill="0" applyAlignment="0" applyProtection="0">
      <alignment vertical="center"/>
    </xf>
    <xf numFmtId="0" fontId="38" fillId="12" borderId="0" applyNumberFormat="0" applyBorder="0" applyAlignment="0" applyProtection="0">
      <alignment vertical="center"/>
    </xf>
    <xf numFmtId="0" fontId="47" fillId="13" borderId="19" applyNumberFormat="0" applyAlignment="0" applyProtection="0">
      <alignment vertical="center"/>
    </xf>
    <xf numFmtId="0" fontId="48" fillId="13" borderId="15" applyNumberFormat="0" applyAlignment="0" applyProtection="0">
      <alignment vertical="center"/>
    </xf>
    <xf numFmtId="0" fontId="49" fillId="14" borderId="20" applyNumberFormat="0" applyAlignment="0" applyProtection="0">
      <alignment vertical="center"/>
    </xf>
    <xf numFmtId="0" fontId="35" fillId="15" borderId="0" applyNumberFormat="0" applyBorder="0" applyAlignment="0" applyProtection="0">
      <alignment vertical="center"/>
    </xf>
    <xf numFmtId="0" fontId="38" fillId="16" borderId="0" applyNumberFormat="0" applyBorder="0" applyAlignment="0" applyProtection="0">
      <alignment vertical="center"/>
    </xf>
    <xf numFmtId="0" fontId="50" fillId="0" borderId="21" applyNumberFormat="0" applyFill="0" applyAlignment="0" applyProtection="0">
      <alignment vertical="center"/>
    </xf>
    <xf numFmtId="0" fontId="51" fillId="0" borderId="22" applyNumberFormat="0" applyFill="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35" fillId="19" borderId="0" applyNumberFormat="0" applyBorder="0" applyAlignment="0" applyProtection="0">
      <alignment vertical="center"/>
    </xf>
    <xf numFmtId="0" fontId="38"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8" fillId="25" borderId="0" applyNumberFormat="0" applyBorder="0" applyAlignment="0" applyProtection="0">
      <alignment vertical="center"/>
    </xf>
    <xf numFmtId="0" fontId="0" fillId="0" borderId="0"/>
    <xf numFmtId="0" fontId="38" fillId="26" borderId="0" applyNumberFormat="0" applyBorder="0" applyAlignment="0" applyProtection="0">
      <alignment vertical="center"/>
    </xf>
    <xf numFmtId="0" fontId="14" fillId="0" borderId="0"/>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0" fillId="0" borderId="0">
      <alignment vertical="center"/>
    </xf>
    <xf numFmtId="0" fontId="35"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24" fillId="0" borderId="0"/>
    <xf numFmtId="0" fontId="35" fillId="33" borderId="0" applyNumberFormat="0" applyBorder="0" applyAlignment="0" applyProtection="0">
      <alignment vertical="center"/>
    </xf>
    <xf numFmtId="0" fontId="38"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15" fillId="0" borderId="0"/>
  </cellStyleXfs>
  <cellXfs count="220">
    <xf numFmtId="0" fontId="0" fillId="0" borderId="0" xfId="0" applyFont="1"/>
    <xf numFmtId="0" fontId="1" fillId="0" borderId="0" xfId="0" applyFont="1" applyFill="1" applyBorder="1" applyAlignment="1"/>
    <xf numFmtId="0" fontId="1" fillId="2"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right"/>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0" xfId="0" applyFont="1" applyFill="1" applyBorder="1" applyAlignment="1">
      <alignment vertical="center"/>
    </xf>
    <xf numFmtId="0" fontId="2" fillId="2"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77" fontId="6" fillId="0" borderId="1" xfId="0" applyNumberFormat="1" applyFont="1" applyFill="1" applyBorder="1" applyAlignment="1">
      <alignment vertical="center"/>
    </xf>
    <xf numFmtId="0" fontId="2" fillId="0" borderId="0" xfId="0" applyFont="1" applyFill="1" applyBorder="1" applyAlignment="1">
      <alignment horizontal="left" vertical="center" wrapText="1"/>
    </xf>
    <xf numFmtId="10" fontId="2" fillId="0" borderId="0" xfId="0" applyNumberFormat="1" applyFont="1" applyFill="1" applyBorder="1" applyAlignment="1">
      <alignment vertical="center"/>
    </xf>
    <xf numFmtId="0" fontId="5" fillId="0" borderId="0" xfId="0" applyFont="1" applyBorder="1" applyAlignment="1">
      <alignment horizontal="center" vertical="center"/>
    </xf>
    <xf numFmtId="0" fontId="0" fillId="0" borderId="0" xfId="0" applyFont="1" applyBorder="1" applyAlignment="1">
      <alignment horizontal="center" vertical="center"/>
    </xf>
    <xf numFmtId="0" fontId="7" fillId="0" borderId="1" xfId="0" applyFont="1" applyBorder="1" applyAlignment="1">
      <alignment horizontal="center" vertical="center"/>
    </xf>
    <xf numFmtId="176" fontId="0" fillId="0" borderId="0" xfId="0" applyNumberFormat="1" applyFont="1"/>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0" xfId="0" applyFont="1" applyFill="1"/>
    <xf numFmtId="0" fontId="0" fillId="0" borderId="0" xfId="0" applyFont="1" applyFill="1" applyBorder="1" applyAlignment="1">
      <alignment vertical="center"/>
    </xf>
    <xf numFmtId="0" fontId="8"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NumberFormat="1" applyFont="1" applyFill="1" applyBorder="1" applyAlignment="1">
      <alignment vertical="center"/>
    </xf>
    <xf numFmtId="0" fontId="0" fillId="0" borderId="1" xfId="0" applyNumberFormat="1" applyFont="1" applyFill="1" applyBorder="1" applyAlignment="1">
      <alignment vertical="center" wrapText="1"/>
    </xf>
    <xf numFmtId="0" fontId="0" fillId="2" borderId="1" xfId="0" applyNumberFormat="1" applyFont="1" applyFill="1" applyBorder="1" applyAlignment="1">
      <alignment vertical="center"/>
    </xf>
    <xf numFmtId="0" fontId="0" fillId="0" borderId="1"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2" xfId="54" applyNumberFormat="1" applyFont="1" applyFill="1" applyBorder="1" applyAlignment="1">
      <alignment vertical="center" wrapText="1"/>
    </xf>
    <xf numFmtId="0" fontId="9" fillId="2" borderId="2"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1" xfId="0" applyFont="1" applyFill="1" applyBorder="1" applyAlignment="1">
      <alignment vertical="center"/>
    </xf>
    <xf numFmtId="0" fontId="0" fillId="0" borderId="3"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3"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vertical="center"/>
    </xf>
    <xf numFmtId="178" fontId="7" fillId="0" borderId="1"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xf numFmtId="0" fontId="0" fillId="0" borderId="0" xfId="0" applyFill="1" applyAlignment="1"/>
    <xf numFmtId="0" fontId="10"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9" fillId="0" borderId="5" xfId="0" applyNumberFormat="1" applyFont="1" applyFill="1" applyBorder="1" applyAlignment="1" applyProtection="1">
      <alignment vertical="center"/>
    </xf>
    <xf numFmtId="0" fontId="11" fillId="0" borderId="5" xfId="0" applyNumberFormat="1" applyFont="1" applyFill="1" applyBorder="1" applyAlignment="1" applyProtection="1">
      <alignment vertical="center"/>
    </xf>
    <xf numFmtId="0" fontId="11" fillId="0" borderId="6" xfId="0" applyNumberFormat="1" applyFont="1" applyFill="1" applyBorder="1" applyAlignment="1" applyProtection="1">
      <alignment vertical="center"/>
    </xf>
    <xf numFmtId="0" fontId="0" fillId="0" borderId="6" xfId="0" applyNumberFormat="1" applyFont="1" applyFill="1" applyBorder="1" applyAlignment="1" applyProtection="1"/>
    <xf numFmtId="0" fontId="9" fillId="0" borderId="6" xfId="0" applyNumberFormat="1" applyFont="1" applyFill="1" applyBorder="1" applyAlignment="1" applyProtection="1">
      <alignment horizontal="righ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2" fillId="0" borderId="10" xfId="0" applyFont="1" applyFill="1" applyBorder="1" applyAlignment="1">
      <alignment horizontal="left" vertical="center"/>
    </xf>
    <xf numFmtId="179" fontId="12" fillId="0" borderId="7" xfId="0" applyNumberFormat="1" applyFont="1" applyFill="1" applyBorder="1" applyAlignment="1">
      <alignment horizontal="right" vertical="center"/>
    </xf>
    <xf numFmtId="179" fontId="12" fillId="0" borderId="11" xfId="0" applyNumberFormat="1" applyFont="1" applyFill="1" applyBorder="1" applyAlignment="1">
      <alignment horizontal="right" vertical="center"/>
    </xf>
    <xf numFmtId="0" fontId="12" fillId="0" borderId="7" xfId="0" applyFont="1" applyFill="1" applyBorder="1" applyAlignment="1">
      <alignment horizontal="left" vertical="center"/>
    </xf>
    <xf numFmtId="0" fontId="12" fillId="0" borderId="7" xfId="0" applyFont="1" applyFill="1" applyBorder="1" applyAlignment="1">
      <alignment vertical="center"/>
    </xf>
    <xf numFmtId="0" fontId="0" fillId="0" borderId="0" xfId="0" applyFill="1" applyBorder="1" applyAlignment="1"/>
    <xf numFmtId="0" fontId="12" fillId="0" borderId="0" xfId="0" applyFont="1" applyFill="1"/>
    <xf numFmtId="0" fontId="0" fillId="2" borderId="0" xfId="0" applyFill="1" applyAlignment="1">
      <alignment vertical="center"/>
    </xf>
    <xf numFmtId="0" fontId="5" fillId="0" borderId="0" xfId="0" applyFont="1" applyFill="1" applyBorder="1" applyAlignment="1">
      <alignment horizontal="center" vertical="center"/>
    </xf>
    <xf numFmtId="0" fontId="0" fillId="0" borderId="0" xfId="0" applyFont="1" applyFill="1" applyAlignment="1">
      <alignment horizontal="right" vertical="center"/>
    </xf>
    <xf numFmtId="0" fontId="0" fillId="0" borderId="1" xfId="0" applyFill="1" applyBorder="1" applyAlignment="1">
      <alignment vertical="center"/>
    </xf>
    <xf numFmtId="49" fontId="12" fillId="0" borderId="1" xfId="0" applyNumberFormat="1" applyFont="1" applyFill="1" applyBorder="1" applyAlignment="1">
      <alignment vertical="center"/>
    </xf>
    <xf numFmtId="179" fontId="12" fillId="0" borderId="1" xfId="0" applyNumberFormat="1" applyFont="1" applyFill="1" applyBorder="1" applyAlignment="1">
      <alignment vertical="center"/>
    </xf>
    <xf numFmtId="180" fontId="13" fillId="0" borderId="0" xfId="0" applyNumberFormat="1" applyFont="1" applyFill="1" applyBorder="1" applyAlignment="1" applyProtection="1">
      <alignment vertical="center"/>
      <protection locked="0"/>
    </xf>
    <xf numFmtId="180" fontId="5" fillId="0" borderId="0" xfId="0" applyNumberFormat="1" applyFont="1" applyFill="1" applyBorder="1" applyAlignment="1" applyProtection="1">
      <alignment horizontal="center" vertical="center"/>
    </xf>
    <xf numFmtId="180" fontId="12" fillId="0" borderId="0" xfId="0" applyNumberFormat="1" applyFont="1" applyFill="1" applyBorder="1" applyAlignment="1" applyProtection="1">
      <alignment vertical="center"/>
    </xf>
    <xf numFmtId="180" fontId="0" fillId="0" borderId="0" xfId="0" applyNumberFormat="1" applyFont="1" applyFill="1" applyBorder="1" applyAlignment="1" applyProtection="1">
      <alignment horizontal="right" vertical="center"/>
      <protection locked="0"/>
    </xf>
    <xf numFmtId="180" fontId="7" fillId="0" borderId="1" xfId="0" applyNumberFormat="1"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protection locked="0"/>
    </xf>
    <xf numFmtId="180" fontId="0" fillId="0" borderId="1" xfId="0" applyNumberFormat="1" applyFont="1" applyFill="1" applyBorder="1" applyAlignment="1" applyProtection="1">
      <alignment vertical="center"/>
    </xf>
    <xf numFmtId="180" fontId="0" fillId="0" borderId="1" xfId="0" applyNumberFormat="1" applyFont="1" applyFill="1" applyBorder="1" applyAlignment="1" applyProtection="1">
      <alignment vertical="center"/>
      <protection locked="0"/>
    </xf>
    <xf numFmtId="180" fontId="0" fillId="0" borderId="1" xfId="0" applyNumberFormat="1" applyFont="1" applyFill="1" applyBorder="1" applyAlignment="1" applyProtection="1">
      <alignment horizontal="left" vertical="center"/>
    </xf>
    <xf numFmtId="180" fontId="7" fillId="0" borderId="1" xfId="0" applyNumberFormat="1" applyFont="1" applyFill="1" applyBorder="1" applyAlignment="1" applyProtection="1">
      <alignment horizontal="center" vertical="center"/>
      <protection locked="0"/>
    </xf>
    <xf numFmtId="0" fontId="12" fillId="2" borderId="0" xfId="0" applyFont="1" applyFill="1"/>
    <xf numFmtId="0" fontId="0" fillId="2" borderId="0" xfId="0" applyFont="1" applyFill="1"/>
    <xf numFmtId="0" fontId="5" fillId="2" borderId="0" xfId="0" applyFont="1" applyFill="1" applyBorder="1" applyAlignment="1">
      <alignment horizontal="center" vertical="center"/>
    </xf>
    <xf numFmtId="0" fontId="0" fillId="2" borderId="0" xfId="0" applyFont="1" applyFill="1" applyAlignment="1">
      <alignment horizontal="right" vertical="center"/>
    </xf>
    <xf numFmtId="0" fontId="7" fillId="2" borderId="1" xfId="0" applyFont="1" applyFill="1" applyBorder="1" applyAlignment="1">
      <alignment horizontal="center" vertical="center"/>
    </xf>
    <xf numFmtId="49" fontId="12" fillId="2" borderId="1" xfId="0" applyNumberFormat="1" applyFont="1" applyFill="1" applyBorder="1" applyAlignment="1">
      <alignment vertical="center"/>
    </xf>
    <xf numFmtId="179" fontId="12" fillId="2" borderId="1" xfId="0" applyNumberFormat="1" applyFont="1" applyFill="1" applyBorder="1" applyAlignment="1">
      <alignment vertical="center"/>
    </xf>
    <xf numFmtId="0" fontId="2" fillId="3" borderId="1" xfId="0" applyFont="1" applyFill="1" applyBorder="1" applyAlignment="1">
      <alignment horizontal="left" vertical="center" wrapText="1"/>
    </xf>
    <xf numFmtId="0" fontId="0" fillId="0" borderId="0" xfId="0" applyFont="1" applyAlignment="1" applyProtection="1">
      <alignment vertical="top"/>
      <protection locked="0"/>
    </xf>
    <xf numFmtId="0" fontId="14" fillId="0" borderId="0" xfId="43"/>
    <xf numFmtId="0" fontId="13" fillId="0" borderId="0" xfId="43" applyFont="1" applyAlignment="1">
      <alignment horizontal="right"/>
    </xf>
    <xf numFmtId="0" fontId="14" fillId="0" borderId="0" xfId="43" applyAlignment="1">
      <alignment horizontal="right"/>
    </xf>
    <xf numFmtId="0" fontId="5" fillId="2" borderId="0" xfId="0" applyNumberFormat="1" applyFont="1" applyFill="1" applyBorder="1" applyAlignment="1" applyProtection="1">
      <alignment horizontal="center" vertical="center"/>
      <protection locked="0"/>
    </xf>
    <xf numFmtId="0" fontId="0" fillId="2" borderId="0" xfId="0" applyNumberFormat="1" applyFont="1" applyFill="1" applyBorder="1" applyAlignment="1" applyProtection="1">
      <alignment horizontal="right" vertical="center"/>
      <protection locked="0"/>
    </xf>
    <xf numFmtId="0" fontId="0" fillId="2" borderId="6" xfId="0" applyNumberFormat="1" applyFont="1" applyFill="1" applyBorder="1" applyAlignment="1" applyProtection="1">
      <alignment horizontal="right" vertical="center"/>
      <protection locked="0"/>
    </xf>
    <xf numFmtId="0" fontId="7" fillId="2" borderId="12" xfId="0" applyNumberFormat="1" applyFont="1" applyFill="1" applyBorder="1" applyAlignment="1" applyProtection="1">
      <alignment horizontal="center" vertical="center"/>
      <protection locked="0"/>
    </xf>
    <xf numFmtId="0" fontId="7" fillId="2" borderId="13" xfId="0" applyNumberFormat="1" applyFont="1" applyFill="1" applyBorder="1" applyAlignment="1" applyProtection="1">
      <alignment horizontal="center" vertical="center"/>
      <protection locked="0"/>
    </xf>
    <xf numFmtId="49" fontId="7" fillId="2" borderId="1" xfId="0" applyNumberFormat="1" applyFont="1" applyFill="1" applyBorder="1" applyAlignment="1">
      <alignment horizontal="center" vertical="center"/>
    </xf>
    <xf numFmtId="49" fontId="12" fillId="2" borderId="13" xfId="0" applyNumberFormat="1" applyFont="1" applyFill="1" applyBorder="1" applyAlignment="1">
      <alignment vertical="center"/>
    </xf>
    <xf numFmtId="49" fontId="12" fillId="2" borderId="13" xfId="0" applyNumberFormat="1" applyFont="1" applyFill="1" applyBorder="1" applyAlignment="1">
      <alignment horizontal="right" vertical="center"/>
    </xf>
    <xf numFmtId="0" fontId="15" fillId="3" borderId="13" xfId="0" applyFont="1" applyFill="1" applyBorder="1" applyAlignment="1">
      <alignment vertical="center" wrapText="1"/>
    </xf>
    <xf numFmtId="0" fontId="15" fillId="3" borderId="13" xfId="0" applyFont="1" applyFill="1" applyBorder="1" applyAlignment="1">
      <alignment horizontal="right" vertical="center" wrapText="1"/>
    </xf>
    <xf numFmtId="49" fontId="12" fillId="2" borderId="1" xfId="0" applyNumberFormat="1" applyFont="1" applyFill="1" applyBorder="1" applyAlignment="1">
      <alignment horizontal="right" vertical="center"/>
    </xf>
    <xf numFmtId="0" fontId="12" fillId="2" borderId="1" xfId="0" applyNumberFormat="1" applyFont="1" applyFill="1" applyBorder="1" applyAlignment="1">
      <alignment horizontal="right" vertical="center"/>
    </xf>
    <xf numFmtId="0" fontId="15" fillId="3" borderId="1" xfId="0" applyFont="1" applyFill="1" applyBorder="1" applyAlignment="1">
      <alignment vertical="center" wrapText="1"/>
    </xf>
    <xf numFmtId="0" fontId="15" fillId="3" borderId="1" xfId="0" applyFont="1" applyFill="1" applyBorder="1" applyAlignment="1">
      <alignment horizontal="right" vertical="center" wrapText="1"/>
    </xf>
    <xf numFmtId="0" fontId="12" fillId="2" borderId="13" xfId="0" applyNumberFormat="1" applyFont="1" applyFill="1" applyBorder="1" applyAlignment="1">
      <alignment horizontal="right" vertical="center"/>
    </xf>
    <xf numFmtId="0" fontId="16" fillId="3" borderId="1" xfId="54" applyFont="1" applyFill="1" applyBorder="1" applyAlignment="1">
      <alignment vertical="center"/>
    </xf>
    <xf numFmtId="0" fontId="14" fillId="0" borderId="1" xfId="43" applyBorder="1" applyAlignment="1">
      <alignment horizontal="right"/>
    </xf>
    <xf numFmtId="0" fontId="0" fillId="2" borderId="0" xfId="0" applyFont="1" applyFill="1" applyAlignment="1">
      <alignment vertical="center"/>
    </xf>
    <xf numFmtId="0" fontId="2" fillId="2" borderId="1" xfId="0" applyFont="1" applyFill="1" applyBorder="1" applyAlignment="1">
      <alignment vertical="center" wrapText="1"/>
    </xf>
    <xf numFmtId="0" fontId="0" fillId="2" borderId="0" xfId="57" applyFont="1" applyFill="1">
      <alignment vertical="center"/>
    </xf>
    <xf numFmtId="0" fontId="0" fillId="2" borderId="0" xfId="57" applyFont="1" applyFill="1" applyAlignment="1">
      <alignment vertical="center" wrapText="1"/>
    </xf>
    <xf numFmtId="180" fontId="9" fillId="2" borderId="0" xfId="57" applyNumberFormat="1" applyFont="1" applyFill="1" applyAlignment="1">
      <alignment horizontal="center" vertical="center"/>
    </xf>
    <xf numFmtId="0" fontId="5" fillId="3" borderId="0" xfId="57" applyFont="1" applyFill="1" applyAlignment="1" applyProtection="1">
      <alignment horizontal="center" vertical="center" wrapText="1"/>
      <protection locked="0"/>
    </xf>
    <xf numFmtId="0" fontId="0" fillId="3" borderId="0" xfId="57" applyFont="1" applyFill="1" applyAlignment="1">
      <alignment vertical="center" wrapText="1"/>
    </xf>
    <xf numFmtId="0" fontId="0" fillId="3" borderId="0" xfId="57" applyFont="1" applyFill="1" applyAlignment="1">
      <alignment horizontal="center" vertical="center"/>
    </xf>
    <xf numFmtId="0" fontId="0" fillId="3" borderId="0" xfId="57" applyFont="1" applyFill="1" applyAlignment="1">
      <alignment horizontal="right" vertical="center"/>
    </xf>
    <xf numFmtId="0" fontId="7" fillId="3" borderId="1" xfId="57" applyFont="1" applyFill="1" applyBorder="1" applyAlignment="1">
      <alignment horizontal="center" vertical="center" wrapText="1"/>
    </xf>
    <xf numFmtId="180" fontId="17" fillId="3" borderId="1" xfId="57" applyNumberFormat="1" applyFont="1" applyFill="1" applyBorder="1" applyAlignment="1" applyProtection="1">
      <alignment horizontal="center" vertical="center" wrapText="1"/>
      <protection locked="0"/>
    </xf>
    <xf numFmtId="0" fontId="7" fillId="3" borderId="1" xfId="57" applyFont="1" applyFill="1" applyBorder="1" applyAlignment="1">
      <alignment horizontal="center" vertical="center"/>
    </xf>
    <xf numFmtId="0" fontId="12" fillId="3" borderId="1" xfId="57" applyFont="1" applyFill="1" applyBorder="1" applyAlignment="1">
      <alignment horizontal="center" vertical="center" wrapText="1"/>
    </xf>
    <xf numFmtId="180" fontId="2" fillId="3" borderId="1" xfId="57" applyNumberFormat="1" applyFont="1" applyFill="1" applyBorder="1" applyAlignment="1" applyProtection="1">
      <alignment horizontal="center" vertical="center" wrapText="1"/>
      <protection locked="0"/>
    </xf>
    <xf numFmtId="0" fontId="7" fillId="3" borderId="1" xfId="57" applyFont="1" applyFill="1" applyBorder="1">
      <alignment vertical="center"/>
    </xf>
    <xf numFmtId="179" fontId="12" fillId="3" borderId="1" xfId="57" applyNumberFormat="1" applyFont="1" applyFill="1" applyBorder="1" applyAlignment="1">
      <alignment vertical="center" wrapText="1"/>
    </xf>
    <xf numFmtId="0" fontId="12" fillId="3" borderId="1" xfId="57" applyFont="1" applyFill="1" applyBorder="1">
      <alignment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0" fontId="12" fillId="3" borderId="1" xfId="0" applyFont="1" applyFill="1" applyBorder="1"/>
    <xf numFmtId="0" fontId="12" fillId="3" borderId="1" xfId="57" applyFont="1" applyFill="1" applyBorder="1" applyAlignment="1">
      <alignment vertical="center" wrapText="1"/>
    </xf>
    <xf numFmtId="180" fontId="9" fillId="3" borderId="1" xfId="0" applyNumberFormat="1" applyFont="1" applyFill="1" applyBorder="1" applyAlignment="1">
      <alignment horizontal="center" vertical="center" wrapText="1"/>
    </xf>
    <xf numFmtId="179" fontId="2" fillId="3" borderId="1" xfId="57" applyNumberFormat="1" applyFont="1" applyFill="1" applyBorder="1" applyAlignment="1" applyProtection="1">
      <alignment horizontal="center" vertical="center" wrapText="1"/>
      <protection locked="0"/>
    </xf>
    <xf numFmtId="179" fontId="2" fillId="3" borderId="1" xfId="57" applyNumberFormat="1" applyFont="1" applyFill="1" applyBorder="1" applyAlignment="1">
      <alignment horizontal="center" vertical="center"/>
    </xf>
    <xf numFmtId="0" fontId="2" fillId="0" borderId="1" xfId="0" applyFont="1" applyFill="1" applyBorder="1" applyAlignment="1">
      <alignment vertical="center" wrapText="1"/>
    </xf>
    <xf numFmtId="0" fontId="15" fillId="3" borderId="1" xfId="0" applyFont="1" applyFill="1" applyBorder="1" applyAlignment="1">
      <alignment horizontal="center" vertical="center"/>
    </xf>
    <xf numFmtId="0" fontId="0" fillId="3" borderId="1" xfId="0" applyFont="1" applyFill="1" applyBorder="1" applyAlignment="1">
      <alignment vertical="center" wrapText="1"/>
    </xf>
    <xf numFmtId="180" fontId="2" fillId="3" borderId="1" xfId="57" applyNumberFormat="1" applyFont="1" applyFill="1" applyBorder="1" applyAlignment="1">
      <alignment horizontal="center" vertical="center"/>
    </xf>
    <xf numFmtId="0" fontId="0" fillId="3" borderId="1" xfId="0" applyFont="1" applyFill="1" applyBorder="1" applyAlignment="1">
      <alignment horizontal="left" vertical="center" wrapText="1"/>
    </xf>
    <xf numFmtId="0" fontId="2" fillId="3" borderId="0" xfId="0" applyFont="1" applyFill="1" applyAlignment="1">
      <alignment vertical="center"/>
    </xf>
    <xf numFmtId="0" fontId="18" fillId="2" borderId="0" xfId="0" applyNumberFormat="1" applyFont="1" applyFill="1" applyBorder="1" applyAlignment="1" applyProtection="1">
      <alignment vertical="center"/>
      <protection locked="0"/>
    </xf>
    <xf numFmtId="0" fontId="9" fillId="2" borderId="0" xfId="0" applyNumberFormat="1" applyFont="1" applyFill="1" applyBorder="1" applyAlignment="1" applyProtection="1">
      <alignment vertical="center"/>
      <protection locked="0"/>
    </xf>
    <xf numFmtId="0" fontId="0" fillId="2" borderId="0" xfId="0" applyNumberFormat="1" applyFont="1" applyFill="1" applyBorder="1" applyAlignment="1" applyProtection="1">
      <alignment vertical="center"/>
      <protection locked="0"/>
    </xf>
    <xf numFmtId="0" fontId="19" fillId="0" borderId="0" xfId="0" applyNumberFormat="1" applyFont="1" applyFill="1" applyBorder="1" applyAlignment="1" applyProtection="1">
      <alignment horizontal="center" vertical="center"/>
      <protection locked="0"/>
    </xf>
    <xf numFmtId="0" fontId="0" fillId="2" borderId="0" xfId="0" applyNumberFormat="1" applyFont="1" applyFill="1" applyBorder="1" applyAlignment="1" applyProtection="1">
      <alignment horizontal="center" vertical="center"/>
      <protection locked="0"/>
    </xf>
    <xf numFmtId="0" fontId="7" fillId="2" borderId="1" xfId="0" applyNumberFormat="1" applyFont="1" applyFill="1" applyBorder="1" applyAlignment="1" applyProtection="1">
      <alignment horizontal="center" vertical="center"/>
      <protection locked="0"/>
    </xf>
    <xf numFmtId="0" fontId="20" fillId="2" borderId="1" xfId="0" applyNumberFormat="1" applyFont="1" applyFill="1" applyBorder="1" applyAlignment="1" applyProtection="1">
      <alignment horizontal="left" vertical="center"/>
      <protection locked="0"/>
    </xf>
    <xf numFmtId="0" fontId="20" fillId="2" borderId="1" xfId="0" applyNumberFormat="1" applyFont="1" applyFill="1" applyBorder="1" applyAlignment="1" applyProtection="1">
      <alignment horizontal="right" vertical="center"/>
      <protection locked="0"/>
    </xf>
    <xf numFmtId="1" fontId="20" fillId="0" borderId="1" xfId="0" applyNumberFormat="1" applyFont="1" applyFill="1" applyBorder="1" applyAlignment="1" applyProtection="1">
      <alignment vertical="center"/>
      <protection locked="0"/>
    </xf>
    <xf numFmtId="1" fontId="20" fillId="0" borderId="1" xfId="0" applyNumberFormat="1" applyFont="1" applyFill="1" applyBorder="1" applyAlignment="1" applyProtection="1">
      <alignment horizontal="right" vertical="center"/>
      <protection locked="0"/>
    </xf>
    <xf numFmtId="0" fontId="0" fillId="0" borderId="0" xfId="0" applyNumberFormat="1" applyFont="1" applyFill="1" applyBorder="1" applyAlignment="1" applyProtection="1">
      <alignment vertical="center"/>
      <protection locked="0"/>
    </xf>
    <xf numFmtId="1" fontId="12" fillId="2" borderId="1" xfId="0" applyNumberFormat="1" applyFont="1" applyFill="1" applyBorder="1" applyAlignment="1" applyProtection="1">
      <alignment horizontal="left" vertical="center"/>
      <protection locked="0"/>
    </xf>
    <xf numFmtId="1" fontId="12" fillId="2" borderId="1" xfId="0" applyNumberFormat="1" applyFont="1" applyFill="1" applyBorder="1" applyAlignment="1" applyProtection="1">
      <alignment horizontal="right" vertical="center"/>
      <protection locked="0"/>
    </xf>
    <xf numFmtId="1" fontId="12" fillId="2" borderId="1" xfId="0" applyNumberFormat="1" applyFont="1" applyFill="1" applyBorder="1" applyAlignment="1" applyProtection="1">
      <alignment vertical="center"/>
      <protection locked="0"/>
    </xf>
    <xf numFmtId="1" fontId="12" fillId="2" borderId="13" xfId="0" applyNumberFormat="1" applyFont="1" applyFill="1" applyBorder="1" applyAlignment="1" applyProtection="1">
      <alignment horizontal="right" vertical="center"/>
      <protection locked="0"/>
    </xf>
    <xf numFmtId="0" fontId="12" fillId="2" borderId="1" xfId="0" applyNumberFormat="1" applyFont="1" applyFill="1" applyBorder="1" applyAlignment="1" applyProtection="1">
      <alignment vertical="center"/>
      <protection locked="0"/>
    </xf>
    <xf numFmtId="0" fontId="12" fillId="2" borderId="1" xfId="0" applyNumberFormat="1" applyFont="1" applyFill="1" applyBorder="1" applyAlignment="1" applyProtection="1">
      <alignment horizontal="right" vertical="center"/>
      <protection locked="0"/>
    </xf>
    <xf numFmtId="3" fontId="12" fillId="2" borderId="1" xfId="0" applyNumberFormat="1" applyFont="1" applyFill="1" applyBorder="1" applyAlignment="1" applyProtection="1">
      <alignment vertical="center"/>
      <protection locked="0"/>
    </xf>
    <xf numFmtId="3" fontId="12" fillId="2" borderId="1" xfId="0" applyNumberFormat="1" applyFont="1" applyFill="1" applyBorder="1" applyAlignment="1" applyProtection="1">
      <alignment horizontal="right" vertical="center"/>
      <protection locked="0"/>
    </xf>
    <xf numFmtId="0" fontId="12" fillId="2" borderId="1" xfId="0" applyNumberFormat="1" applyFont="1" applyFill="1" applyBorder="1" applyAlignment="1" applyProtection="1">
      <alignment vertical="center" wrapText="1"/>
      <protection locked="0"/>
    </xf>
    <xf numFmtId="3" fontId="12" fillId="2" borderId="1" xfId="0" applyNumberFormat="1" applyFont="1" applyFill="1" applyBorder="1" applyAlignment="1">
      <alignment horizontal="right" vertical="center"/>
    </xf>
    <xf numFmtId="0" fontId="12" fillId="2" borderId="13" xfId="0" applyNumberFormat="1" applyFont="1" applyFill="1" applyBorder="1" applyAlignment="1" applyProtection="1">
      <alignment horizontal="right" vertical="center"/>
      <protection locked="0"/>
    </xf>
    <xf numFmtId="0" fontId="12" fillId="2" borderId="0" xfId="0" applyNumberFormat="1" applyFont="1" applyFill="1" applyBorder="1" applyAlignment="1" applyProtection="1">
      <alignment horizontal="right" vertical="center"/>
      <protection locked="0"/>
    </xf>
    <xf numFmtId="1" fontId="2" fillId="2" borderId="1" xfId="0" applyNumberFormat="1" applyFont="1" applyFill="1" applyBorder="1" applyAlignment="1" applyProtection="1">
      <alignment horizontal="right" vertical="center"/>
      <protection locked="0"/>
    </xf>
    <xf numFmtId="1" fontId="2" fillId="2" borderId="13" xfId="0" applyNumberFormat="1" applyFont="1" applyFill="1" applyBorder="1" applyAlignment="1" applyProtection="1">
      <alignment horizontal="right" vertical="center"/>
      <protection locked="0"/>
    </xf>
    <xf numFmtId="3" fontId="12" fillId="2" borderId="2" xfId="0" applyNumberFormat="1" applyFont="1" applyFill="1" applyBorder="1" applyAlignment="1" applyProtection="1">
      <alignment vertical="center"/>
      <protection locked="0"/>
    </xf>
    <xf numFmtId="1" fontId="12" fillId="2" borderId="3" xfId="0" applyNumberFormat="1" applyFont="1" applyFill="1" applyBorder="1" applyAlignment="1" applyProtection="1">
      <alignment horizontal="left" vertical="center"/>
      <protection locked="0"/>
    </xf>
    <xf numFmtId="0" fontId="12" fillId="3" borderId="1" xfId="0" applyNumberFormat="1" applyFont="1" applyFill="1" applyBorder="1" applyAlignment="1" applyProtection="1">
      <alignment horizontal="right" vertical="center"/>
      <protection locked="0"/>
    </xf>
    <xf numFmtId="0" fontId="12" fillId="2" borderId="1" xfId="0" applyNumberFormat="1"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distributed" vertical="center"/>
      <protection locked="0"/>
    </xf>
    <xf numFmtId="0" fontId="0" fillId="2" borderId="1" xfId="0" applyNumberFormat="1" applyFont="1" applyFill="1" applyBorder="1" applyAlignment="1" applyProtection="1">
      <alignment horizontal="right" vertical="center"/>
      <protection locked="0"/>
    </xf>
    <xf numFmtId="0" fontId="21" fillId="2" borderId="0" xfId="0" applyFont="1" applyFill="1" applyBorder="1" applyAlignment="1" applyProtection="1"/>
    <xf numFmtId="0" fontId="22" fillId="2" borderId="0" xfId="0" applyFont="1" applyFill="1" applyBorder="1" applyAlignment="1" applyProtection="1"/>
    <xf numFmtId="0" fontId="23" fillId="2" borderId="0" xfId="0"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vertical="center" wrapText="1"/>
    </xf>
    <xf numFmtId="0" fontId="9" fillId="2" borderId="0" xfId="0" applyFont="1" applyFill="1" applyBorder="1" applyAlignment="1" applyProtection="1"/>
    <xf numFmtId="0" fontId="9" fillId="2" borderId="0" xfId="0" applyFont="1" applyFill="1" applyBorder="1" applyAlignment="1" applyProtection="1">
      <alignment horizontal="right" vertical="center"/>
    </xf>
    <xf numFmtId="0" fontId="17" fillId="2" borderId="7" xfId="0" applyFont="1" applyFill="1" applyBorder="1" applyAlignment="1" applyProtection="1">
      <alignment horizontal="center" vertical="center"/>
    </xf>
    <xf numFmtId="0" fontId="2" fillId="2" borderId="7" xfId="0" applyFont="1" applyFill="1" applyBorder="1" applyAlignment="1" applyProtection="1">
      <alignment vertical="center"/>
    </xf>
    <xf numFmtId="3" fontId="2" fillId="2" borderId="7" xfId="0" applyNumberFormat="1" applyFont="1" applyFill="1" applyBorder="1" applyAlignment="1" applyProtection="1">
      <alignment vertical="center"/>
    </xf>
    <xf numFmtId="0" fontId="2" fillId="2" borderId="7" xfId="0" applyFont="1" applyFill="1" applyBorder="1" applyAlignment="1" applyProtection="1">
      <alignment horizontal="left" vertical="center"/>
    </xf>
    <xf numFmtId="3" fontId="2" fillId="0" borderId="7" xfId="0" applyNumberFormat="1" applyFont="1" applyFill="1" applyBorder="1" applyAlignment="1" applyProtection="1">
      <alignment vertical="center"/>
    </xf>
    <xf numFmtId="0" fontId="2" fillId="2" borderId="7" xfId="0" applyFont="1" applyFill="1" applyBorder="1" applyAlignment="1" applyProtection="1">
      <alignment horizontal="center" vertical="center"/>
    </xf>
    <xf numFmtId="0" fontId="24" fillId="0" borderId="0" xfId="0" applyFont="1" applyFill="1" applyAlignment="1"/>
    <xf numFmtId="0" fontId="0" fillId="0" borderId="0" xfId="0" applyNumberFormat="1" applyFont="1" applyFill="1" applyBorder="1" applyAlignment="1">
      <alignment vertical="center"/>
    </xf>
    <xf numFmtId="0" fontId="0" fillId="0" borderId="0" xfId="0" applyFont="1" applyFill="1" applyAlignment="1">
      <alignment vertical="center"/>
    </xf>
    <xf numFmtId="0" fontId="13" fillId="0" borderId="0" xfId="0" applyFont="1" applyFill="1" applyAlignment="1"/>
    <xf numFmtId="180" fontId="25" fillId="0" borderId="0" xfId="0" applyNumberFormat="1" applyFont="1" applyFill="1" applyAlignment="1"/>
    <xf numFmtId="0" fontId="5" fillId="0" borderId="0" xfId="0" applyNumberFormat="1" applyFont="1" applyFill="1" applyBorder="1" applyAlignment="1">
      <alignment horizontal="center" vertical="center"/>
    </xf>
    <xf numFmtId="180" fontId="12" fillId="0" borderId="0" xfId="0" applyNumberFormat="1" applyFont="1" applyFill="1" applyAlignment="1"/>
    <xf numFmtId="0" fontId="7" fillId="0" borderId="1" xfId="0" applyNumberFormat="1" applyFont="1" applyFill="1" applyBorder="1" applyAlignment="1">
      <alignment horizontal="center" vertical="center"/>
    </xf>
    <xf numFmtId="180" fontId="7" fillId="0" borderId="1" xfId="0" applyNumberFormat="1" applyFont="1" applyFill="1" applyBorder="1" applyAlignment="1">
      <alignment horizontal="center" vertical="center"/>
    </xf>
    <xf numFmtId="0" fontId="12" fillId="0" borderId="1" xfId="0" applyFont="1" applyFill="1" applyBorder="1" applyAlignment="1" applyProtection="1">
      <alignment vertical="center" wrapText="1"/>
    </xf>
    <xf numFmtId="3" fontId="26" fillId="0" borderId="1" xfId="0" applyNumberFormat="1" applyFont="1" applyFill="1" applyBorder="1" applyAlignment="1" applyProtection="1">
      <alignment horizontal="right" vertical="center" wrapText="1"/>
    </xf>
    <xf numFmtId="0" fontId="25" fillId="0" borderId="1" xfId="0" applyFont="1" applyFill="1" applyBorder="1" applyAlignment="1"/>
    <xf numFmtId="0" fontId="12" fillId="0" borderId="1" xfId="0" applyFont="1" applyFill="1" applyBorder="1" applyAlignment="1" applyProtection="1">
      <alignment vertical="center"/>
    </xf>
    <xf numFmtId="3" fontId="27" fillId="0" borderId="1" xfId="0" applyNumberFormat="1" applyFont="1" applyFill="1" applyBorder="1" applyAlignment="1" applyProtection="1">
      <alignment horizontal="right" vertical="center"/>
    </xf>
    <xf numFmtId="181" fontId="28" fillId="0" borderId="1" xfId="0" applyNumberFormat="1" applyFont="1" applyFill="1" applyBorder="1" applyAlignment="1" applyProtection="1">
      <alignment horizontal="right" vertical="center" wrapText="1"/>
    </xf>
    <xf numFmtId="0" fontId="29" fillId="0" borderId="1" xfId="0" applyFont="1" applyFill="1" applyBorder="1" applyAlignment="1" applyProtection="1">
      <alignment horizontal="right" vertical="center"/>
    </xf>
    <xf numFmtId="0" fontId="30" fillId="0" borderId="1" xfId="0" applyFont="1" applyFill="1" applyBorder="1" applyAlignment="1" applyProtection="1">
      <alignment vertical="center"/>
    </xf>
    <xf numFmtId="0" fontId="18" fillId="0" borderId="0" xfId="0" applyNumberFormat="1" applyFont="1" applyFill="1" applyBorder="1" applyAlignment="1">
      <alignment vertical="center"/>
    </xf>
    <xf numFmtId="0" fontId="31" fillId="0" borderId="0" xfId="0" applyNumberFormat="1" applyFont="1" applyFill="1" applyBorder="1" applyAlignment="1">
      <alignment vertical="center"/>
    </xf>
    <xf numFmtId="0" fontId="0" fillId="0" borderId="0" xfId="0" applyNumberFormat="1" applyFont="1" applyFill="1" applyBorder="1" applyAlignment="1">
      <alignment horizontal="right" vertical="center"/>
    </xf>
    <xf numFmtId="0" fontId="32" fillId="0" borderId="1" xfId="0" applyNumberFormat="1" applyFont="1" applyFill="1" applyBorder="1" applyAlignment="1">
      <alignment vertical="center"/>
    </xf>
    <xf numFmtId="0" fontId="33" fillId="3" borderId="1" xfId="0" applyFont="1" applyFill="1" applyBorder="1" applyAlignment="1">
      <alignment vertical="center" wrapText="1"/>
    </xf>
    <xf numFmtId="0" fontId="34" fillId="0" borderId="1" xfId="0" applyNumberFormat="1" applyFont="1" applyFill="1" applyBorder="1" applyAlignment="1">
      <alignment vertical="center"/>
    </xf>
    <xf numFmtId="0" fontId="7" fillId="0" borderId="1" xfId="0" applyNumberFormat="1" applyFont="1" applyFill="1" applyBorder="1" applyAlignment="1">
      <alignment horizontal="distributed" vertical="center"/>
    </xf>
    <xf numFmtId="0" fontId="0" fillId="0" borderId="14" xfId="0" applyNumberFormat="1" applyFont="1" applyFill="1" applyBorder="1" applyAlignment="1">
      <alignment horizontal="left"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常规_Z09 2020年政府性基金预算收支明细表(财预09-1表)" xfId="43"/>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常规 3" xfId="55"/>
    <cellStyle name="常规 4" xfId="56"/>
    <cellStyle name="常规_2010年预算县区加表" xfId="57"/>
    <cellStyle name="样式 1" xfId="58"/>
    <cellStyle name="常规 11 7" xfId="59"/>
    <cellStyle name="Normal"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_rels/sheet12.xml.rels><?xml version="1.0" encoding="UTF-8" standalone="yes"?>
<Relationships xmlns="http://schemas.openxmlformats.org/package/2006/relationships"><Relationship Id="rId1" Type="http://schemas.openxmlformats.org/officeDocument/2006/relationships/hyperlink" Target="http://10.120.1.190:8808/page/debt/zqgl/fxgl/zqzlYhsMain.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showGridLines="0" showZeros="0" workbookViewId="0">
      <pane ySplit="4" topLeftCell="A9" activePane="bottomLeft" state="frozen"/>
      <selection/>
      <selection pane="bottomLeft" activeCell="E13" sqref="E13"/>
    </sheetView>
  </sheetViews>
  <sheetFormatPr defaultColWidth="9" defaultRowHeight="14.25" customHeight="1" outlineLevelCol="1"/>
  <cols>
    <col min="1" max="1" width="40.25" style="196" customWidth="1"/>
    <col min="2" max="2" width="19.125" style="196" customWidth="1"/>
    <col min="3" max="253" width="9" style="196"/>
    <col min="254" max="16384" width="9" style="197"/>
  </cols>
  <sheetData>
    <row r="1" ht="12" customHeight="1" spans="1:1">
      <c r="A1" s="212"/>
    </row>
    <row r="2" s="212" customFormat="1" ht="27" customHeight="1" spans="1:2">
      <c r="A2" s="200" t="s">
        <v>0</v>
      </c>
      <c r="B2" s="200"/>
    </row>
    <row r="3" ht="18" customHeight="1" spans="1:2">
      <c r="A3" s="212"/>
      <c r="B3" s="214" t="s">
        <v>1</v>
      </c>
    </row>
    <row r="4" ht="26.1" customHeight="1" spans="1:2">
      <c r="A4" s="202" t="s">
        <v>2</v>
      </c>
      <c r="B4" s="202" t="s">
        <v>3</v>
      </c>
    </row>
    <row r="5" ht="21.95" customHeight="1" spans="1:2">
      <c r="A5" s="38" t="s">
        <v>4</v>
      </c>
      <c r="B5" s="215">
        <f>SUM(B6:B21)</f>
        <v>213455</v>
      </c>
    </row>
    <row r="6" ht="21.95" customHeight="1" spans="1:2">
      <c r="A6" s="38" t="s">
        <v>5</v>
      </c>
      <c r="B6" s="216">
        <v>72685</v>
      </c>
    </row>
    <row r="7" ht="21.95" customHeight="1" spans="1:2">
      <c r="A7" s="38" t="s">
        <v>6</v>
      </c>
      <c r="B7" s="216">
        <v>39500</v>
      </c>
    </row>
    <row r="8" ht="21.95" customHeight="1" spans="1:2">
      <c r="A8" s="38" t="s">
        <v>7</v>
      </c>
      <c r="B8" s="216"/>
    </row>
    <row r="9" ht="21.95" customHeight="1" spans="1:2">
      <c r="A9" s="38" t="s">
        <v>8</v>
      </c>
      <c r="B9" s="216">
        <v>2750</v>
      </c>
    </row>
    <row r="10" ht="21.95" customHeight="1" spans="1:2">
      <c r="A10" s="38" t="s">
        <v>9</v>
      </c>
      <c r="B10" s="216">
        <v>44000</v>
      </c>
    </row>
    <row r="11" ht="21.95" customHeight="1" spans="1:2">
      <c r="A11" s="38" t="s">
        <v>10</v>
      </c>
      <c r="B11" s="216">
        <v>12550</v>
      </c>
    </row>
    <row r="12" ht="21.95" customHeight="1" spans="1:2">
      <c r="A12" s="38" t="s">
        <v>11</v>
      </c>
      <c r="B12" s="216">
        <v>10000</v>
      </c>
    </row>
    <row r="13" ht="21.95" customHeight="1" spans="1:2">
      <c r="A13" s="38" t="s">
        <v>12</v>
      </c>
      <c r="B13" s="216">
        <v>4300</v>
      </c>
    </row>
    <row r="14" ht="21.95" customHeight="1" spans="1:2">
      <c r="A14" s="38" t="s">
        <v>13</v>
      </c>
      <c r="B14" s="216">
        <v>10120</v>
      </c>
    </row>
    <row r="15" ht="21.95" customHeight="1" spans="1:2">
      <c r="A15" s="38" t="s">
        <v>14</v>
      </c>
      <c r="B15" s="216">
        <v>5380</v>
      </c>
    </row>
    <row r="16" ht="21.95" customHeight="1" spans="1:2">
      <c r="A16" s="38" t="s">
        <v>15</v>
      </c>
      <c r="B16" s="216">
        <v>2430</v>
      </c>
    </row>
    <row r="17" ht="21.95" customHeight="1" spans="1:2">
      <c r="A17" s="38" t="s">
        <v>16</v>
      </c>
      <c r="B17" s="216">
        <v>2980</v>
      </c>
    </row>
    <row r="18" ht="21.95" customHeight="1" spans="1:2">
      <c r="A18" s="38" t="s">
        <v>17</v>
      </c>
      <c r="B18" s="216">
        <v>6490</v>
      </c>
    </row>
    <row r="19" ht="21.95" customHeight="1" spans="1:2">
      <c r="A19" s="38" t="s">
        <v>18</v>
      </c>
      <c r="B19" s="216"/>
    </row>
    <row r="20" ht="21.95" customHeight="1" spans="1:2">
      <c r="A20" s="196" t="s">
        <v>19</v>
      </c>
      <c r="B20" s="216">
        <v>270</v>
      </c>
    </row>
    <row r="21" ht="21.95" customHeight="1" spans="1:2">
      <c r="A21" s="38" t="s">
        <v>20</v>
      </c>
      <c r="B21" s="215"/>
    </row>
    <row r="22" ht="21.95" customHeight="1" spans="1:2">
      <c r="A22" s="38" t="s">
        <v>21</v>
      </c>
      <c r="B22" s="215">
        <f>SUM(B23:B30)</f>
        <v>254000</v>
      </c>
    </row>
    <row r="23" ht="21.95" customHeight="1" spans="1:2">
      <c r="A23" s="38" t="s">
        <v>22</v>
      </c>
      <c r="B23" s="215">
        <v>55000</v>
      </c>
    </row>
    <row r="24" ht="21.95" customHeight="1" spans="1:2">
      <c r="A24" s="38" t="s">
        <v>23</v>
      </c>
      <c r="B24" s="215">
        <v>40000</v>
      </c>
    </row>
    <row r="25" ht="21.95" customHeight="1" spans="1:2">
      <c r="A25" s="38" t="s">
        <v>24</v>
      </c>
      <c r="B25" s="215">
        <v>12000</v>
      </c>
    </row>
    <row r="26" ht="21.95" customHeight="1" spans="1:2">
      <c r="A26" s="38" t="s">
        <v>25</v>
      </c>
      <c r="B26" s="215">
        <v>129000</v>
      </c>
    </row>
    <row r="27" ht="21.95" customHeight="1" spans="1:2">
      <c r="A27" s="38" t="s">
        <v>26</v>
      </c>
      <c r="B27" s="215">
        <v>1000</v>
      </c>
    </row>
    <row r="28" ht="21.95" customHeight="1" spans="1:2">
      <c r="A28" s="38" t="s">
        <v>27</v>
      </c>
      <c r="B28" s="215"/>
    </row>
    <row r="29" s="213" customFormat="1" ht="21.95" customHeight="1" spans="1:2">
      <c r="A29" s="38" t="s">
        <v>28</v>
      </c>
      <c r="B29" s="215">
        <v>17000</v>
      </c>
    </row>
    <row r="30" s="213" customFormat="1" ht="21.95" customHeight="1" spans="1:2">
      <c r="A30" s="38" t="s">
        <v>29</v>
      </c>
      <c r="B30" s="215"/>
    </row>
    <row r="31" s="213" customFormat="1" ht="21.95" customHeight="1" spans="1:2">
      <c r="A31" s="38" t="s">
        <v>30</v>
      </c>
      <c r="B31" s="217"/>
    </row>
    <row r="32" ht="21.95" customHeight="1" spans="1:2">
      <c r="A32" s="38" t="s">
        <v>30</v>
      </c>
      <c r="B32" s="215"/>
    </row>
    <row r="33" ht="21.95" customHeight="1" spans="1:2">
      <c r="A33" s="218" t="s">
        <v>31</v>
      </c>
      <c r="B33" s="215">
        <f>B5+B22</f>
        <v>467455</v>
      </c>
    </row>
    <row r="34" ht="18.75" customHeight="1" spans="1:2">
      <c r="A34" s="219" t="s">
        <v>30</v>
      </c>
      <c r="B34" s="219"/>
    </row>
    <row r="35" ht="20.1" customHeight="1"/>
    <row r="36" ht="20.1" customHeight="1"/>
    <row r="37" ht="20.1" customHeight="1"/>
    <row r="38" ht="20.1" customHeight="1"/>
  </sheetData>
  <mergeCells count="2">
    <mergeCell ref="A2:B2"/>
    <mergeCell ref="A34:B34"/>
  </mergeCells>
  <printOptions horizontalCentered="1"/>
  <pageMargins left="0.665277777777778" right="0.665277777777778" top="0.586111111111111" bottom="0.586111111111111" header="0" footer="0"/>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view="pageBreakPreview" zoomScaleNormal="100" workbookViewId="0">
      <selection activeCell="H22" sqref="H22"/>
    </sheetView>
  </sheetViews>
  <sheetFormatPr defaultColWidth="9" defaultRowHeight="14.25" outlineLevelRow="7" outlineLevelCol="2"/>
  <cols>
    <col min="1" max="1" width="12.25" customWidth="1"/>
    <col min="2" max="2" width="70.75" customWidth="1"/>
    <col min="3" max="3" width="12.875" customWidth="1"/>
  </cols>
  <sheetData>
    <row r="1" ht="19" customHeight="1"/>
    <row r="2" s="74" customFormat="1" ht="36" customHeight="1" spans="1:3">
      <c r="A2" s="76" t="s">
        <v>1803</v>
      </c>
      <c r="B2" s="76"/>
      <c r="C2" s="76"/>
    </row>
    <row r="3" s="28" customFormat="1" ht="20.1" customHeight="1" spans="3:3">
      <c r="C3" s="77" t="s">
        <v>1</v>
      </c>
    </row>
    <row r="4" s="28" customFormat="1" ht="27.95" customHeight="1" spans="1:3">
      <c r="A4" s="78"/>
      <c r="B4" s="79" t="s">
        <v>1804</v>
      </c>
      <c r="C4" s="80">
        <v>36</v>
      </c>
    </row>
    <row r="5" s="75" customFormat="1" ht="24" customHeight="1" spans="1:3">
      <c r="A5" s="79" t="s">
        <v>1805</v>
      </c>
      <c r="B5" s="79" t="s">
        <v>1806</v>
      </c>
      <c r="C5" s="80">
        <v>36</v>
      </c>
    </row>
    <row r="6" ht="24" customHeight="1" spans="1:3">
      <c r="A6" s="79" t="s">
        <v>1807</v>
      </c>
      <c r="B6" s="79" t="s">
        <v>1808</v>
      </c>
      <c r="C6" s="80">
        <v>36</v>
      </c>
    </row>
    <row r="7" ht="24" customHeight="1" spans="1:3">
      <c r="A7" s="79" t="s">
        <v>1809</v>
      </c>
      <c r="B7" s="79" t="s">
        <v>1810</v>
      </c>
      <c r="C7" s="80">
        <v>36</v>
      </c>
    </row>
    <row r="8" ht="24" customHeight="1" spans="1:3">
      <c r="A8" s="79" t="s">
        <v>1809</v>
      </c>
      <c r="B8" s="79" t="s">
        <v>1811</v>
      </c>
      <c r="C8" s="80">
        <v>36</v>
      </c>
    </row>
  </sheetData>
  <mergeCells count="1">
    <mergeCell ref="A2:C2"/>
  </mergeCells>
  <pageMargins left="0.75" right="0.75" top="1" bottom="1" header="0.5" footer="0.5"/>
  <pageSetup paperSize="9" scale="8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view="pageBreakPreview" zoomScaleNormal="100" workbookViewId="0">
      <selection activeCell="N9" sqref="N9"/>
    </sheetView>
  </sheetViews>
  <sheetFormatPr defaultColWidth="9" defaultRowHeight="14.25" outlineLevelCol="4"/>
  <cols>
    <col min="1" max="1" width="28.875" style="57" customWidth="1"/>
    <col min="2" max="2" width="16.375" style="57" customWidth="1"/>
    <col min="3" max="3" width="17" style="57" customWidth="1"/>
    <col min="4" max="5" width="16.375" style="57" customWidth="1"/>
    <col min="6" max="16384" width="9" style="57"/>
  </cols>
  <sheetData>
    <row r="1" s="31" customFormat="1" ht="45" customHeight="1" spans="1:5">
      <c r="A1" s="58" t="s">
        <v>1812</v>
      </c>
      <c r="B1" s="58"/>
      <c r="C1" s="58"/>
      <c r="D1" s="59"/>
      <c r="E1" s="58"/>
    </row>
    <row r="2" s="56" customFormat="1" ht="27" customHeight="1" spans="1:5">
      <c r="A2" s="60"/>
      <c r="B2" s="61"/>
      <c r="C2" s="62"/>
      <c r="D2" s="63"/>
      <c r="E2" s="64" t="s">
        <v>1</v>
      </c>
    </row>
    <row r="3" s="56" customFormat="1" ht="67" customHeight="1" spans="1:5">
      <c r="A3" s="65" t="s">
        <v>1783</v>
      </c>
      <c r="B3" s="66" t="s">
        <v>1813</v>
      </c>
      <c r="C3" s="67" t="s">
        <v>1814</v>
      </c>
      <c r="D3" s="67" t="s">
        <v>1815</v>
      </c>
      <c r="E3" s="67" t="s">
        <v>1816</v>
      </c>
    </row>
    <row r="4" ht="21.95" customHeight="1" spans="1:5">
      <c r="A4" s="68" t="s">
        <v>1817</v>
      </c>
      <c r="B4" s="69">
        <f t="shared" ref="B4:B11" si="0">+D4+E4</f>
        <v>80070</v>
      </c>
      <c r="C4" s="70"/>
      <c r="D4" s="70">
        <v>36307</v>
      </c>
      <c r="E4" s="70">
        <v>43763</v>
      </c>
    </row>
    <row r="5" ht="21.95" customHeight="1" spans="1:5">
      <c r="A5" s="71" t="s">
        <v>1818</v>
      </c>
      <c r="B5" s="69">
        <f t="shared" si="0"/>
        <v>27918</v>
      </c>
      <c r="C5" s="69"/>
      <c r="D5" s="70">
        <v>7827</v>
      </c>
      <c r="E5" s="70">
        <v>20091</v>
      </c>
    </row>
    <row r="6" ht="21.95" customHeight="1" spans="1:5">
      <c r="A6" s="71" t="s">
        <v>1819</v>
      </c>
      <c r="B6" s="69">
        <f t="shared" si="0"/>
        <v>1559</v>
      </c>
      <c r="C6" s="69"/>
      <c r="D6" s="70">
        <v>1359</v>
      </c>
      <c r="E6" s="70">
        <v>200</v>
      </c>
    </row>
    <row r="7" ht="21.95" customHeight="1" spans="1:5">
      <c r="A7" s="72" t="s">
        <v>1820</v>
      </c>
      <c r="B7" s="69">
        <f t="shared" si="0"/>
        <v>48152</v>
      </c>
      <c r="C7" s="69"/>
      <c r="D7" s="70">
        <v>25215</v>
      </c>
      <c r="E7" s="70">
        <v>22937</v>
      </c>
    </row>
    <row r="8" ht="21.95" customHeight="1" spans="1:5">
      <c r="A8" s="72" t="s">
        <v>1821</v>
      </c>
      <c r="B8" s="69">
        <f t="shared" si="0"/>
        <v>1622</v>
      </c>
      <c r="C8" s="69"/>
      <c r="D8" s="70">
        <v>1622</v>
      </c>
      <c r="E8" s="70"/>
    </row>
    <row r="9" ht="21.95" customHeight="1" spans="1:5">
      <c r="A9" s="72" t="s">
        <v>1822</v>
      </c>
      <c r="B9" s="69">
        <f t="shared" si="0"/>
        <v>48.5</v>
      </c>
      <c r="C9" s="69"/>
      <c r="D9" s="70">
        <v>13.5</v>
      </c>
      <c r="E9" s="70">
        <v>35</v>
      </c>
    </row>
    <row r="10" ht="21.95" customHeight="1" spans="1:5">
      <c r="A10" s="72" t="s">
        <v>1823</v>
      </c>
      <c r="B10" s="69">
        <f t="shared" si="0"/>
        <v>737</v>
      </c>
      <c r="C10" s="69"/>
      <c r="D10" s="70">
        <v>237</v>
      </c>
      <c r="E10" s="70">
        <v>500</v>
      </c>
    </row>
    <row r="11" ht="21.95" customHeight="1" spans="1:5">
      <c r="A11" s="72" t="s">
        <v>1824</v>
      </c>
      <c r="B11" s="69">
        <f t="shared" si="0"/>
        <v>33</v>
      </c>
      <c r="C11" s="69"/>
      <c r="D11" s="70">
        <v>33</v>
      </c>
      <c r="E11" s="70"/>
    </row>
    <row r="12" ht="21.95" customHeight="1" spans="1:5">
      <c r="A12" s="72" t="s">
        <v>1825</v>
      </c>
      <c r="B12" s="69"/>
      <c r="C12" s="69"/>
      <c r="D12" s="70"/>
      <c r="E12" s="70"/>
    </row>
    <row r="13" ht="21.95" customHeight="1" spans="1:5">
      <c r="A13" s="72" t="s">
        <v>1826</v>
      </c>
      <c r="B13" s="69"/>
      <c r="C13" s="69"/>
      <c r="D13" s="70"/>
      <c r="E13" s="70"/>
    </row>
    <row r="14" ht="21.95" customHeight="1" spans="1:5">
      <c r="A14" s="71" t="s">
        <v>1827</v>
      </c>
      <c r="B14" s="69">
        <f t="shared" ref="B14:B17" si="1">+D14+E14</f>
        <v>73056</v>
      </c>
      <c r="C14" s="69"/>
      <c r="D14" s="70">
        <f>SUM(D15:D19)</f>
        <v>30240</v>
      </c>
      <c r="E14" s="70">
        <f>SUM(E15:E19)</f>
        <v>42816</v>
      </c>
    </row>
    <row r="15" ht="21.95" customHeight="1" spans="1:5">
      <c r="A15" s="71" t="s">
        <v>1828</v>
      </c>
      <c r="B15" s="69">
        <f t="shared" si="1"/>
        <v>73008</v>
      </c>
      <c r="C15" s="69"/>
      <c r="D15" s="70">
        <v>30227</v>
      </c>
      <c r="E15" s="70">
        <v>42781</v>
      </c>
    </row>
    <row r="16" ht="21.95" customHeight="1" spans="1:5">
      <c r="A16" s="71" t="s">
        <v>1829</v>
      </c>
      <c r="B16" s="69">
        <f t="shared" si="1"/>
        <v>11</v>
      </c>
      <c r="C16" s="69"/>
      <c r="D16" s="70">
        <v>1</v>
      </c>
      <c r="E16" s="70">
        <v>10</v>
      </c>
    </row>
    <row r="17" ht="21.95" customHeight="1" spans="1:5">
      <c r="A17" s="72" t="s">
        <v>1830</v>
      </c>
      <c r="B17" s="69">
        <f t="shared" si="1"/>
        <v>37</v>
      </c>
      <c r="C17" s="69"/>
      <c r="D17" s="70">
        <v>12</v>
      </c>
      <c r="E17" s="70">
        <v>25</v>
      </c>
    </row>
    <row r="18" ht="21.95" customHeight="1" spans="1:5">
      <c r="A18" s="72" t="s">
        <v>1831</v>
      </c>
      <c r="B18" s="69"/>
      <c r="C18" s="69"/>
      <c r="D18" s="70"/>
      <c r="E18" s="70"/>
    </row>
    <row r="19" ht="21.95" customHeight="1" spans="1:5">
      <c r="A19" s="72" t="s">
        <v>1832</v>
      </c>
      <c r="B19" s="69"/>
      <c r="C19" s="69"/>
      <c r="D19" s="70"/>
      <c r="E19" s="70"/>
    </row>
    <row r="20" ht="21.95" customHeight="1" spans="1:5">
      <c r="A20" s="68" t="s">
        <v>1833</v>
      </c>
      <c r="B20" s="69">
        <f>+D20+E20</f>
        <v>7014</v>
      </c>
      <c r="C20" s="69"/>
      <c r="D20" s="70">
        <v>6067</v>
      </c>
      <c r="E20" s="70">
        <v>947</v>
      </c>
    </row>
    <row r="21" ht="21.95" customHeight="1" spans="1:5">
      <c r="A21" s="71" t="s">
        <v>1834</v>
      </c>
      <c r="B21" s="69">
        <f>+D21+E21</f>
        <v>146981</v>
      </c>
      <c r="C21" s="69"/>
      <c r="D21" s="70">
        <f>131483+6067</f>
        <v>137550</v>
      </c>
      <c r="E21" s="70">
        <f>8484+947</f>
        <v>9431</v>
      </c>
    </row>
    <row r="22" spans="2:5">
      <c r="B22" s="73"/>
      <c r="C22" s="73"/>
      <c r="D22" s="73"/>
      <c r="E22" s="73"/>
    </row>
  </sheetData>
  <mergeCells count="1">
    <mergeCell ref="A1:E1"/>
  </mergeCells>
  <pageMargins left="0.75" right="0.75" top="1" bottom="1" header="0.51" footer="0.51"/>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
  <sheetViews>
    <sheetView tabSelected="1" view="pageBreakPreview" zoomScaleNormal="100" topLeftCell="A53" workbookViewId="0">
      <selection activeCell="G68" sqref="G68"/>
    </sheetView>
  </sheetViews>
  <sheetFormatPr defaultColWidth="9" defaultRowHeight="14.25" outlineLevelCol="3"/>
  <cols>
    <col min="1" max="1" width="10.625" style="29" customWidth="1"/>
    <col min="2" max="2" width="45.5" style="29" customWidth="1"/>
    <col min="3" max="3" width="13.25" style="29" customWidth="1"/>
    <col min="4" max="4" width="11.75" style="29" customWidth="1"/>
    <col min="5" max="16384" width="9" style="29"/>
  </cols>
  <sheetData>
    <row r="1" spans="1:4">
      <c r="A1" s="30" t="s">
        <v>1835</v>
      </c>
      <c r="B1" s="30"/>
      <c r="C1" s="30"/>
      <c r="D1" s="30"/>
    </row>
    <row r="2" ht="21" customHeight="1" spans="1:4">
      <c r="A2" s="30"/>
      <c r="B2" s="30"/>
      <c r="C2" s="30"/>
      <c r="D2" s="30"/>
    </row>
    <row r="3" ht="21" customHeight="1" spans="1:4">
      <c r="A3" s="31"/>
      <c r="B3" s="31"/>
      <c r="C3" s="31"/>
      <c r="D3" s="32" t="s">
        <v>1</v>
      </c>
    </row>
    <row r="4" ht="21" customHeight="1" spans="1:4">
      <c r="A4" s="33" t="s">
        <v>1836</v>
      </c>
      <c r="B4" s="33" t="s">
        <v>33</v>
      </c>
      <c r="C4" s="33" t="s">
        <v>1837</v>
      </c>
      <c r="D4" s="33" t="s">
        <v>1838</v>
      </c>
    </row>
    <row r="5" ht="18" customHeight="1" spans="1:4">
      <c r="A5" s="34" t="s">
        <v>1839</v>
      </c>
      <c r="B5" s="35" t="s">
        <v>1840</v>
      </c>
      <c r="C5" s="34">
        <v>53414.69</v>
      </c>
      <c r="D5" s="36">
        <v>38.91</v>
      </c>
    </row>
    <row r="6" ht="18" customHeight="1" spans="1:4">
      <c r="A6" s="37"/>
      <c r="B6" s="38" t="s">
        <v>1841</v>
      </c>
      <c r="C6" s="37"/>
      <c r="D6" s="26">
        <v>4000</v>
      </c>
    </row>
    <row r="7" ht="18" customHeight="1" spans="1:4">
      <c r="A7" s="37"/>
      <c r="B7" s="39" t="s">
        <v>1842</v>
      </c>
      <c r="C7" s="37"/>
      <c r="D7" s="26">
        <v>4000</v>
      </c>
    </row>
    <row r="8" ht="18" customHeight="1" spans="1:4">
      <c r="A8" s="37"/>
      <c r="B8" s="40" t="s">
        <v>1843</v>
      </c>
      <c r="C8" s="37"/>
      <c r="D8" s="26">
        <v>3500</v>
      </c>
    </row>
    <row r="9" ht="18" customHeight="1" spans="1:4">
      <c r="A9" s="37"/>
      <c r="B9" s="40" t="s">
        <v>1843</v>
      </c>
      <c r="C9" s="37"/>
      <c r="D9" s="26">
        <v>2000</v>
      </c>
    </row>
    <row r="10" ht="18" customHeight="1" spans="1:4">
      <c r="A10" s="37"/>
      <c r="B10" s="39" t="s">
        <v>1844</v>
      </c>
      <c r="C10" s="37"/>
      <c r="D10" s="26">
        <v>1500</v>
      </c>
    </row>
    <row r="11" ht="18" customHeight="1" spans="1:4">
      <c r="A11" s="37"/>
      <c r="B11" s="41" t="s">
        <v>1845</v>
      </c>
      <c r="C11" s="37"/>
      <c r="D11" s="36">
        <v>11300</v>
      </c>
    </row>
    <row r="12" ht="18" customHeight="1" spans="1:4">
      <c r="A12" s="37"/>
      <c r="B12" s="41" t="s">
        <v>1846</v>
      </c>
      <c r="C12" s="37"/>
      <c r="D12" s="36">
        <v>938</v>
      </c>
    </row>
    <row r="13" ht="18" customHeight="1" spans="1:4">
      <c r="A13" s="37"/>
      <c r="B13" s="41" t="s">
        <v>1847</v>
      </c>
      <c r="C13" s="37"/>
      <c r="D13" s="36">
        <v>2062</v>
      </c>
    </row>
    <row r="14" ht="18" customHeight="1" spans="1:4">
      <c r="A14" s="37"/>
      <c r="B14" s="41" t="s">
        <v>1848</v>
      </c>
      <c r="C14" s="37"/>
      <c r="D14" s="36">
        <v>1000</v>
      </c>
    </row>
    <row r="15" ht="18" customHeight="1" spans="1:4">
      <c r="A15" s="37"/>
      <c r="B15" s="41" t="s">
        <v>1849</v>
      </c>
      <c r="C15" s="37"/>
      <c r="D15" s="36">
        <v>5800</v>
      </c>
    </row>
    <row r="16" ht="18" customHeight="1" spans="1:4">
      <c r="A16" s="37"/>
      <c r="B16" s="41" t="s">
        <v>1850</v>
      </c>
      <c r="C16" s="37"/>
      <c r="D16" s="36">
        <v>305.56</v>
      </c>
    </row>
    <row r="17" ht="18" customHeight="1" spans="1:4">
      <c r="A17" s="37"/>
      <c r="B17" s="41" t="s">
        <v>1851</v>
      </c>
      <c r="C17" s="37"/>
      <c r="D17" s="36">
        <v>13320</v>
      </c>
    </row>
    <row r="18" ht="18" customHeight="1" spans="1:4">
      <c r="A18" s="37"/>
      <c r="B18" s="41" t="s">
        <v>1852</v>
      </c>
      <c r="C18" s="37"/>
      <c r="D18" s="36">
        <v>2650</v>
      </c>
    </row>
    <row r="19" ht="18" customHeight="1" spans="1:4">
      <c r="A19" s="37"/>
      <c r="B19" s="41" t="s">
        <v>1853</v>
      </c>
      <c r="C19" s="37"/>
      <c r="D19" s="36">
        <v>180</v>
      </c>
    </row>
    <row r="20" ht="18" customHeight="1" spans="1:4">
      <c r="A20" s="37"/>
      <c r="B20" s="41" t="s">
        <v>1854</v>
      </c>
      <c r="C20" s="37"/>
      <c r="D20" s="36">
        <v>360</v>
      </c>
    </row>
    <row r="21" ht="18" customHeight="1" spans="1:4">
      <c r="A21" s="37"/>
      <c r="B21" s="41" t="s">
        <v>1855</v>
      </c>
      <c r="C21" s="42"/>
      <c r="D21" s="36">
        <v>259</v>
      </c>
    </row>
    <row r="22" ht="18" customHeight="1" spans="1:4">
      <c r="A22" s="42"/>
      <c r="B22" s="33" t="s">
        <v>1856</v>
      </c>
      <c r="C22" s="33">
        <f>C5</f>
        <v>53414.69</v>
      </c>
      <c r="D22" s="33">
        <f>SUM(D5:D21)</f>
        <v>53213.47</v>
      </c>
    </row>
    <row r="23" ht="18" customHeight="1" spans="1:4">
      <c r="A23" s="37" t="s">
        <v>1857</v>
      </c>
      <c r="B23" s="38" t="s">
        <v>1858</v>
      </c>
      <c r="C23" s="34">
        <v>347800</v>
      </c>
      <c r="D23" s="26">
        <v>3500</v>
      </c>
    </row>
    <row r="24" ht="18" customHeight="1" spans="1:4">
      <c r="A24" s="37"/>
      <c r="B24" s="43" t="s">
        <v>1858</v>
      </c>
      <c r="C24" s="37"/>
      <c r="D24" s="44">
        <v>1000</v>
      </c>
    </row>
    <row r="25" ht="18" customHeight="1" spans="1:4">
      <c r="A25" s="37"/>
      <c r="B25" s="45" t="s">
        <v>1859</v>
      </c>
      <c r="C25" s="37"/>
      <c r="D25" s="46">
        <v>3000</v>
      </c>
    </row>
    <row r="26" ht="18" customHeight="1" spans="1:4">
      <c r="A26" s="37"/>
      <c r="B26" s="47" t="s">
        <v>1860</v>
      </c>
      <c r="C26" s="37"/>
      <c r="D26" s="26">
        <v>500</v>
      </c>
    </row>
    <row r="27" ht="18" customHeight="1" spans="1:4">
      <c r="A27" s="37"/>
      <c r="B27" s="47" t="s">
        <v>1861</v>
      </c>
      <c r="C27" s="37"/>
      <c r="D27" s="26">
        <v>950</v>
      </c>
    </row>
    <row r="28" ht="18" customHeight="1" spans="1:4">
      <c r="A28" s="37"/>
      <c r="B28" s="47" t="s">
        <v>1862</v>
      </c>
      <c r="C28" s="37"/>
      <c r="D28" s="26">
        <v>400</v>
      </c>
    </row>
    <row r="29" ht="18" customHeight="1" spans="1:4">
      <c r="A29" s="37"/>
      <c r="B29" s="47" t="s">
        <v>1863</v>
      </c>
      <c r="C29" s="37"/>
      <c r="D29" s="26">
        <v>650</v>
      </c>
    </row>
    <row r="30" ht="18" customHeight="1" spans="1:4">
      <c r="A30" s="37"/>
      <c r="B30" s="41" t="s">
        <v>1864</v>
      </c>
      <c r="C30" s="37"/>
      <c r="D30" s="36">
        <v>10000</v>
      </c>
    </row>
    <row r="31" ht="18" customHeight="1" spans="1:4">
      <c r="A31" s="37"/>
      <c r="B31" s="48" t="s">
        <v>1865</v>
      </c>
      <c r="C31" s="37"/>
      <c r="D31" s="36">
        <v>3200</v>
      </c>
    </row>
    <row r="32" ht="18" customHeight="1" spans="1:4">
      <c r="A32" s="37"/>
      <c r="B32" s="49" t="s">
        <v>1866</v>
      </c>
      <c r="C32" s="37"/>
      <c r="D32" s="26">
        <v>1700</v>
      </c>
    </row>
    <row r="33" ht="18" customHeight="1" spans="1:4">
      <c r="A33" s="37"/>
      <c r="B33" s="49" t="s">
        <v>1867</v>
      </c>
      <c r="C33" s="37"/>
      <c r="D33" s="26">
        <v>2000</v>
      </c>
    </row>
    <row r="34" ht="18" customHeight="1" spans="1:4">
      <c r="A34" s="37"/>
      <c r="B34" s="49" t="s">
        <v>1868</v>
      </c>
      <c r="C34" s="37"/>
      <c r="D34" s="26">
        <v>11300</v>
      </c>
    </row>
    <row r="35" ht="18" customHeight="1" spans="1:4">
      <c r="A35" s="37"/>
      <c r="B35" s="50" t="s">
        <v>1869</v>
      </c>
      <c r="C35" s="37"/>
      <c r="D35" s="26">
        <v>9000</v>
      </c>
    </row>
    <row r="36" ht="18" customHeight="1" spans="1:4">
      <c r="A36" s="37"/>
      <c r="B36" s="50" t="s">
        <v>1870</v>
      </c>
      <c r="C36" s="37"/>
      <c r="D36" s="26">
        <v>9000</v>
      </c>
    </row>
    <row r="37" ht="18" customHeight="1" spans="1:4">
      <c r="A37" s="37"/>
      <c r="B37" s="50" t="s">
        <v>1871</v>
      </c>
      <c r="C37" s="37"/>
      <c r="D37" s="26">
        <v>8000</v>
      </c>
    </row>
    <row r="38" ht="18" customHeight="1" spans="1:4">
      <c r="A38" s="37"/>
      <c r="B38" s="41" t="s">
        <v>1872</v>
      </c>
      <c r="C38" s="37"/>
      <c r="D38" s="36">
        <v>16800</v>
      </c>
    </row>
    <row r="39" ht="18" customHeight="1" spans="1:4">
      <c r="A39" s="37"/>
      <c r="B39" s="41" t="s">
        <v>1873</v>
      </c>
      <c r="C39" s="37"/>
      <c r="D39" s="36">
        <v>1900</v>
      </c>
    </row>
    <row r="40" ht="18" customHeight="1" spans="1:4">
      <c r="A40" s="37"/>
      <c r="B40" s="41" t="s">
        <v>1874</v>
      </c>
      <c r="C40" s="37"/>
      <c r="D40" s="36">
        <v>20900</v>
      </c>
    </row>
    <row r="41" ht="18" customHeight="1" spans="1:4">
      <c r="A41" s="37"/>
      <c r="B41" s="41" t="s">
        <v>1875</v>
      </c>
      <c r="C41" s="37"/>
      <c r="D41" s="36">
        <v>3000</v>
      </c>
    </row>
    <row r="42" ht="18" customHeight="1" spans="1:4">
      <c r="A42" s="37"/>
      <c r="B42" s="41" t="s">
        <v>1876</v>
      </c>
      <c r="C42" s="37"/>
      <c r="D42" s="36">
        <v>2500</v>
      </c>
    </row>
    <row r="43" ht="18" customHeight="1" spans="1:4">
      <c r="A43" s="37"/>
      <c r="B43" s="41" t="s">
        <v>1877</v>
      </c>
      <c r="C43" s="37"/>
      <c r="D43" s="36">
        <v>2000</v>
      </c>
    </row>
    <row r="44" ht="18" customHeight="1" spans="1:4">
      <c r="A44" s="37"/>
      <c r="B44" s="41" t="s">
        <v>1878</v>
      </c>
      <c r="C44" s="37"/>
      <c r="D44" s="36">
        <v>10000</v>
      </c>
    </row>
    <row r="45" ht="18" customHeight="1" spans="1:4">
      <c r="A45" s="37"/>
      <c r="B45" s="41" t="s">
        <v>1879</v>
      </c>
      <c r="C45" s="37"/>
      <c r="D45" s="36">
        <v>12900</v>
      </c>
    </row>
    <row r="46" ht="18" customHeight="1" spans="1:4">
      <c r="A46" s="37"/>
      <c r="B46" s="41" t="s">
        <v>1880</v>
      </c>
      <c r="C46" s="37"/>
      <c r="D46" s="36">
        <v>5000</v>
      </c>
    </row>
    <row r="47" ht="18" customHeight="1" spans="1:4">
      <c r="A47" s="37"/>
      <c r="B47" s="41" t="s">
        <v>1881</v>
      </c>
      <c r="C47" s="37"/>
      <c r="D47" s="36">
        <v>3000</v>
      </c>
    </row>
    <row r="48" ht="18" customHeight="1" spans="1:4">
      <c r="A48" s="37"/>
      <c r="B48" s="41" t="s">
        <v>1882</v>
      </c>
      <c r="C48" s="37"/>
      <c r="D48" s="36">
        <v>500</v>
      </c>
    </row>
    <row r="49" ht="18" customHeight="1" spans="1:4">
      <c r="A49" s="37"/>
      <c r="B49" s="41" t="s">
        <v>1883</v>
      </c>
      <c r="C49" s="37"/>
      <c r="D49" s="36">
        <v>3000</v>
      </c>
    </row>
    <row r="50" ht="18" customHeight="1" spans="1:4">
      <c r="A50" s="37"/>
      <c r="B50" s="41" t="s">
        <v>1884</v>
      </c>
      <c r="C50" s="37"/>
      <c r="D50" s="36">
        <v>3500</v>
      </c>
    </row>
    <row r="51" ht="18" customHeight="1" spans="1:4">
      <c r="A51" s="37"/>
      <c r="B51" s="48" t="s">
        <v>1879</v>
      </c>
      <c r="C51" s="37"/>
      <c r="D51" s="36">
        <v>27100</v>
      </c>
    </row>
    <row r="52" ht="18" customHeight="1" spans="1:4">
      <c r="A52" s="37"/>
      <c r="B52" s="48" t="s">
        <v>1885</v>
      </c>
      <c r="C52" s="37"/>
      <c r="D52" s="36">
        <v>1500</v>
      </c>
    </row>
    <row r="53" ht="18" customHeight="1" spans="1:4">
      <c r="A53" s="37"/>
      <c r="B53" s="48" t="s">
        <v>1874</v>
      </c>
      <c r="C53" s="37"/>
      <c r="D53" s="36">
        <v>10000</v>
      </c>
    </row>
    <row r="54" ht="18" customHeight="1" spans="1:4">
      <c r="A54" s="37"/>
      <c r="B54" s="48" t="s">
        <v>1886</v>
      </c>
      <c r="C54" s="37"/>
      <c r="D54" s="36">
        <v>4000</v>
      </c>
    </row>
    <row r="55" ht="18" customHeight="1" spans="1:4">
      <c r="A55" s="37"/>
      <c r="B55" s="48" t="s">
        <v>1887</v>
      </c>
      <c r="C55" s="37"/>
      <c r="D55" s="36">
        <v>2000</v>
      </c>
    </row>
    <row r="56" ht="18" customHeight="1" spans="1:4">
      <c r="A56" s="37"/>
      <c r="B56" s="48" t="s">
        <v>1888</v>
      </c>
      <c r="C56" s="37"/>
      <c r="D56" s="36">
        <v>500</v>
      </c>
    </row>
    <row r="57" ht="18" customHeight="1" spans="1:4">
      <c r="A57" s="37"/>
      <c r="B57" s="48" t="s">
        <v>1889</v>
      </c>
      <c r="C57" s="37"/>
      <c r="D57" s="36">
        <v>500</v>
      </c>
    </row>
    <row r="58" ht="18" customHeight="1" spans="1:4">
      <c r="A58" s="37"/>
      <c r="B58" s="48" t="s">
        <v>1890</v>
      </c>
      <c r="C58" s="37"/>
      <c r="D58" s="36">
        <v>86500</v>
      </c>
    </row>
    <row r="59" ht="18" customHeight="1" spans="1:4">
      <c r="A59" s="37"/>
      <c r="B59" s="48" t="s">
        <v>1891</v>
      </c>
      <c r="C59" s="37"/>
      <c r="D59" s="36">
        <v>3500</v>
      </c>
    </row>
    <row r="60" ht="18" customHeight="1" spans="1:4">
      <c r="A60" s="37"/>
      <c r="B60" s="48" t="s">
        <v>1892</v>
      </c>
      <c r="C60" s="37"/>
      <c r="D60" s="36">
        <v>4000</v>
      </c>
    </row>
    <row r="61" ht="18" customHeight="1" spans="1:4">
      <c r="A61" s="37"/>
      <c r="B61" s="48" t="s">
        <v>1893</v>
      </c>
      <c r="C61" s="37"/>
      <c r="D61" s="36">
        <v>1000</v>
      </c>
    </row>
    <row r="62" ht="18" customHeight="1" spans="1:4">
      <c r="A62" s="37"/>
      <c r="B62" s="48" t="s">
        <v>1894</v>
      </c>
      <c r="C62" s="37"/>
      <c r="D62" s="36">
        <v>10000</v>
      </c>
    </row>
    <row r="63" ht="18" customHeight="1" spans="1:4">
      <c r="A63" s="51"/>
      <c r="B63" s="48" t="s">
        <v>1895</v>
      </c>
      <c r="C63" s="37"/>
      <c r="D63" s="36">
        <v>3000</v>
      </c>
    </row>
    <row r="64" ht="18" customHeight="1" spans="1:4">
      <c r="A64" s="51"/>
      <c r="B64" s="48" t="s">
        <v>1896</v>
      </c>
      <c r="C64" s="37"/>
      <c r="D64" s="36">
        <v>8100</v>
      </c>
    </row>
    <row r="65" ht="18" customHeight="1" spans="1:4">
      <c r="A65" s="51"/>
      <c r="B65" s="48" t="s">
        <v>1897</v>
      </c>
      <c r="C65" s="37"/>
      <c r="D65" s="36">
        <v>5000</v>
      </c>
    </row>
    <row r="66" ht="18" customHeight="1" spans="1:4">
      <c r="A66" s="51"/>
      <c r="B66" s="48" t="s">
        <v>1898</v>
      </c>
      <c r="C66" s="37"/>
      <c r="D66" s="36">
        <v>29900</v>
      </c>
    </row>
    <row r="67" ht="18" customHeight="1" spans="1:4">
      <c r="A67" s="52"/>
      <c r="B67" s="52" t="s">
        <v>1856</v>
      </c>
      <c r="C67" s="33">
        <f>C23</f>
        <v>347800</v>
      </c>
      <c r="D67" s="33">
        <f>SUM(D23:D66)</f>
        <v>345800</v>
      </c>
    </row>
    <row r="68" ht="18" customHeight="1" spans="1:4">
      <c r="A68" s="52" t="s">
        <v>1813</v>
      </c>
      <c r="B68" s="53"/>
      <c r="C68" s="54">
        <f>C67+C22</f>
        <v>401214.69</v>
      </c>
      <c r="D68" s="27">
        <f>D67+D22</f>
        <v>399013.47</v>
      </c>
    </row>
    <row r="69" ht="24" customHeight="1" spans="1:4">
      <c r="A69" s="55" t="s">
        <v>1899</v>
      </c>
      <c r="B69" s="55"/>
      <c r="C69" s="55"/>
      <c r="D69" s="55"/>
    </row>
  </sheetData>
  <mergeCells count="6">
    <mergeCell ref="A69:D69"/>
    <mergeCell ref="A5:A22"/>
    <mergeCell ref="A23:A67"/>
    <mergeCell ref="C5:C21"/>
    <mergeCell ref="C23:C66"/>
    <mergeCell ref="A1:D2"/>
  </mergeCells>
  <hyperlinks>
    <hyperlink ref="B14" r:id="rId1" display="石末中学教学楼、餐厅"/>
  </hyperlinks>
  <printOptions horizontalCentered="1"/>
  <pageMargins left="0.751388888888889" right="0.236111111111111" top="0.66875" bottom="0.66875" header="0.511805555555556" footer="0.511805555555556"/>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workbookViewId="0">
      <selection activeCell="H18" sqref="H18"/>
    </sheetView>
  </sheetViews>
  <sheetFormatPr defaultColWidth="8.75" defaultRowHeight="14.25"/>
  <cols>
    <col min="1" max="1" width="18.875" customWidth="1"/>
    <col min="2" max="2" width="19.375" customWidth="1"/>
    <col min="3" max="3" width="19.25" customWidth="1"/>
    <col min="6" max="6" width="13.875" customWidth="1"/>
  </cols>
  <sheetData>
    <row r="1" ht="36.75" customHeight="1" spans="1:3">
      <c r="A1" s="21" t="s">
        <v>1900</v>
      </c>
      <c r="B1" s="21"/>
      <c r="C1" s="21"/>
    </row>
    <row r="2" ht="21" customHeight="1" spans="1:3">
      <c r="A2" s="21"/>
      <c r="B2" s="21"/>
      <c r="C2" s="21"/>
    </row>
    <row r="3" ht="21" customHeight="1" spans="1:3">
      <c r="A3" s="22"/>
      <c r="B3" s="22"/>
      <c r="C3" s="22" t="s">
        <v>1</v>
      </c>
    </row>
    <row r="4" ht="24" customHeight="1" spans="1:9">
      <c r="A4" s="23" t="s">
        <v>1901</v>
      </c>
      <c r="B4" s="23" t="s">
        <v>1902</v>
      </c>
      <c r="C4" s="23"/>
      <c r="F4" s="24"/>
      <c r="I4" t="s">
        <v>30</v>
      </c>
    </row>
    <row r="5" ht="24" customHeight="1" spans="1:6">
      <c r="A5" s="23"/>
      <c r="B5" s="23" t="s">
        <v>1903</v>
      </c>
      <c r="C5" s="23" t="s">
        <v>1904</v>
      </c>
      <c r="F5" s="24"/>
    </row>
    <row r="6" ht="24" customHeight="1" spans="1:6">
      <c r="A6" s="25" t="s">
        <v>1905</v>
      </c>
      <c r="B6" s="25">
        <v>2000</v>
      </c>
      <c r="C6" s="25">
        <v>1643.58</v>
      </c>
      <c r="F6" s="24"/>
    </row>
    <row r="7" ht="24" customHeight="1" spans="1:6">
      <c r="A7" s="25" t="s">
        <v>1906</v>
      </c>
      <c r="B7" s="25">
        <v>20000</v>
      </c>
      <c r="C7" s="25">
        <v>10041.3</v>
      </c>
      <c r="F7" s="24"/>
    </row>
    <row r="8" ht="24" customHeight="1" spans="1:6">
      <c r="A8" s="26" t="s">
        <v>1907</v>
      </c>
      <c r="B8" s="25">
        <v>49900</v>
      </c>
      <c r="C8" s="25"/>
      <c r="F8" s="24"/>
    </row>
    <row r="9" ht="24" customHeight="1" spans="1:6">
      <c r="A9" s="25" t="s">
        <v>1813</v>
      </c>
      <c r="B9" s="25">
        <f>SUM(B6:B8)</f>
        <v>71900</v>
      </c>
      <c r="C9" s="25">
        <f>SUM(C6:C7)</f>
        <v>11684.88</v>
      </c>
      <c r="F9" s="24"/>
    </row>
    <row r="10" ht="24" customHeight="1" spans="1:6">
      <c r="A10" s="22"/>
      <c r="B10" s="22"/>
      <c r="C10" s="22"/>
      <c r="F10" s="24"/>
    </row>
    <row r="11" ht="24" customHeight="1" spans="1:6">
      <c r="A11" s="21" t="s">
        <v>1908</v>
      </c>
      <c r="B11" s="21"/>
      <c r="C11" s="21"/>
      <c r="F11" s="24"/>
    </row>
    <row r="12" ht="24" customHeight="1" spans="1:6">
      <c r="A12" s="21"/>
      <c r="B12" s="21"/>
      <c r="C12" s="21"/>
      <c r="F12" s="24"/>
    </row>
    <row r="13" ht="18" customHeight="1" spans="1:6">
      <c r="A13" s="22"/>
      <c r="B13" s="22"/>
      <c r="C13" s="22" t="s">
        <v>1</v>
      </c>
      <c r="F13" s="24"/>
    </row>
    <row r="14" ht="24" customHeight="1" spans="1:6">
      <c r="A14" s="27" t="s">
        <v>1901</v>
      </c>
      <c r="B14" s="27" t="s">
        <v>3</v>
      </c>
      <c r="C14" s="27"/>
      <c r="D14" s="28"/>
      <c r="F14" s="24"/>
    </row>
    <row r="15" ht="24" customHeight="1" spans="1:4">
      <c r="A15" s="27"/>
      <c r="B15" s="27" t="s">
        <v>1903</v>
      </c>
      <c r="C15" s="27" t="s">
        <v>1904</v>
      </c>
      <c r="D15" s="28"/>
    </row>
    <row r="16" ht="24" customHeight="1" spans="1:4">
      <c r="A16" s="26" t="s">
        <v>1905</v>
      </c>
      <c r="B16" s="26">
        <v>5830</v>
      </c>
      <c r="C16" s="26">
        <v>1622</v>
      </c>
      <c r="D16" s="28"/>
    </row>
    <row r="17" ht="24" customHeight="1" spans="1:4">
      <c r="A17" s="26" t="s">
        <v>1906</v>
      </c>
      <c r="B17" s="26">
        <v>0</v>
      </c>
      <c r="C17" s="26">
        <v>10711</v>
      </c>
      <c r="D17" s="28"/>
    </row>
    <row r="18" ht="24" customHeight="1" spans="1:4">
      <c r="A18" s="26" t="s">
        <v>1907</v>
      </c>
      <c r="B18" s="26">
        <v>39004</v>
      </c>
      <c r="C18" s="26"/>
      <c r="D18" s="28"/>
    </row>
    <row r="19" ht="24" customHeight="1" spans="1:4">
      <c r="A19" s="26" t="s">
        <v>1813</v>
      </c>
      <c r="B19" s="26">
        <f>SUM(B16:B18)</f>
        <v>44834</v>
      </c>
      <c r="C19" s="26">
        <f>SUM(C16:C17)</f>
        <v>12333</v>
      </c>
      <c r="D19" s="28"/>
    </row>
  </sheetData>
  <mergeCells count="6">
    <mergeCell ref="B4:C4"/>
    <mergeCell ref="B14:C14"/>
    <mergeCell ref="A4:A5"/>
    <mergeCell ref="A14:A15"/>
    <mergeCell ref="A1:C2"/>
    <mergeCell ref="A11:C12"/>
  </mergeCells>
  <printOptions horizontalCentered="1"/>
  <pageMargins left="0.751388888888889" right="0.751388888888889" top="1" bottom="1" header="0.5" footer="0.5"/>
  <pageSetup paperSize="9" scale="12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1"/>
  <sheetViews>
    <sheetView view="pageBreakPreview" zoomScaleNormal="100" workbookViewId="0">
      <selection activeCell="J7" sqref="J7"/>
    </sheetView>
  </sheetViews>
  <sheetFormatPr defaultColWidth="18.75" defaultRowHeight="13.5"/>
  <cols>
    <col min="1" max="1" width="13.625" style="3" customWidth="1"/>
    <col min="2" max="2" width="14.75" style="3" customWidth="1"/>
    <col min="3" max="4" width="17.5" style="3" customWidth="1"/>
    <col min="5" max="5" width="15.125" style="3" customWidth="1"/>
    <col min="6" max="6" width="15.125" style="4" customWidth="1"/>
    <col min="7" max="32" width="9" style="4" customWidth="1"/>
    <col min="33" max="224" width="18.75" style="4" customWidth="1"/>
    <col min="225" max="252" width="9" style="4" customWidth="1"/>
    <col min="253" max="253" width="19.875" style="4" customWidth="1"/>
    <col min="254" max="254" width="15.75" style="4" customWidth="1"/>
    <col min="255" max="16384" width="18.75" style="4"/>
  </cols>
  <sheetData>
    <row r="2" ht="36.95" customHeight="1" spans="1:6">
      <c r="A2" s="5" t="s">
        <v>1909</v>
      </c>
      <c r="B2" s="5"/>
      <c r="C2" s="5"/>
      <c r="D2" s="5"/>
      <c r="E2" s="5"/>
      <c r="F2" s="5"/>
    </row>
    <row r="3" ht="22.5" spans="1:6">
      <c r="A3" s="6"/>
      <c r="B3" s="6"/>
      <c r="C3" s="6"/>
      <c r="D3" s="6"/>
      <c r="E3" s="4"/>
      <c r="F3" s="7" t="s">
        <v>1</v>
      </c>
    </row>
    <row r="4" s="1" customFormat="1" ht="48.75" customHeight="1" spans="1:6">
      <c r="A4" s="8" t="s">
        <v>1910</v>
      </c>
      <c r="B4" s="9" t="s">
        <v>1911</v>
      </c>
      <c r="C4" s="9"/>
      <c r="D4" s="9"/>
      <c r="E4" s="9"/>
      <c r="F4" s="9"/>
    </row>
    <row r="5" s="2" customFormat="1" ht="58" customHeight="1" spans="1:10">
      <c r="A5" s="8"/>
      <c r="B5" s="8" t="s">
        <v>1912</v>
      </c>
      <c r="C5" s="8"/>
      <c r="D5" s="8"/>
      <c r="E5" s="10" t="s">
        <v>1913</v>
      </c>
      <c r="F5" s="11" t="s">
        <v>1914</v>
      </c>
      <c r="G5" s="12"/>
      <c r="H5" s="13"/>
      <c r="I5" s="13"/>
      <c r="J5" s="13"/>
    </row>
    <row r="6" ht="58" customHeight="1" spans="1:6">
      <c r="A6" s="8"/>
      <c r="B6" s="8" t="s">
        <v>1856</v>
      </c>
      <c r="C6" s="14" t="s">
        <v>1915</v>
      </c>
      <c r="D6" s="15" t="s">
        <v>1916</v>
      </c>
      <c r="E6" s="16"/>
      <c r="F6" s="17"/>
    </row>
    <row r="7" ht="48.75" customHeight="1" spans="1:6">
      <c r="A7" s="18">
        <f>SUM(C7:F7)</f>
        <v>1517.69</v>
      </c>
      <c r="B7" s="18">
        <f>SUM(C7:D7)</f>
        <v>1162.02</v>
      </c>
      <c r="C7" s="18">
        <v>622.82</v>
      </c>
      <c r="D7" s="18">
        <v>539.2</v>
      </c>
      <c r="E7" s="18">
        <v>300.67</v>
      </c>
      <c r="F7" s="18">
        <v>55</v>
      </c>
    </row>
    <row r="9" ht="45" customHeight="1" spans="1:6">
      <c r="A9" s="19" t="s">
        <v>1917</v>
      </c>
      <c r="B9" s="19"/>
      <c r="C9" s="19"/>
      <c r="D9" s="19"/>
      <c r="E9" s="19"/>
      <c r="F9" s="19"/>
    </row>
    <row r="11" spans="2:5">
      <c r="B11" s="20"/>
      <c r="C11" s="20"/>
      <c r="D11" s="20"/>
      <c r="E11" s="20"/>
    </row>
  </sheetData>
  <mergeCells count="7">
    <mergeCell ref="A2:F2"/>
    <mergeCell ref="B4:F4"/>
    <mergeCell ref="B5:D5"/>
    <mergeCell ref="A9:F9"/>
    <mergeCell ref="A4:A6"/>
    <mergeCell ref="E5:E6"/>
    <mergeCell ref="F5:F6"/>
  </mergeCells>
  <pageMargins left="0.75" right="0.75" top="1" bottom="1" header="0.51" footer="0.51"/>
  <pageSetup paperSize="9" scale="7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X1606"/>
  <sheetViews>
    <sheetView view="pageBreakPreview" zoomScale="130" zoomScaleNormal="115" workbookViewId="0">
      <pane xSplit="1" ySplit="4" topLeftCell="B1295" activePane="bottomRight" state="frozen"/>
      <selection/>
      <selection pane="topRight"/>
      <selection pane="bottomLeft"/>
      <selection pane="bottomRight" activeCell="B1300" sqref="B1300"/>
    </sheetView>
  </sheetViews>
  <sheetFormatPr defaultColWidth="8" defaultRowHeight="14.25"/>
  <cols>
    <col min="1" max="1" width="48.375" style="198" customWidth="1"/>
    <col min="2" max="2" width="15.625" style="199" customWidth="1"/>
    <col min="3" max="3" width="12" style="198" customWidth="1"/>
    <col min="4" max="4" width="23.5" style="198" customWidth="1"/>
    <col min="5" max="232" width="8" style="198"/>
    <col min="233" max="16384" width="8" style="197"/>
  </cols>
  <sheetData>
    <row r="2" s="195" customFormat="1" ht="36.95" customHeight="1" spans="1:4">
      <c r="A2" s="200" t="s">
        <v>32</v>
      </c>
      <c r="B2" s="200"/>
      <c r="C2" s="200"/>
      <c r="D2" s="196"/>
    </row>
    <row r="3" s="195" customFormat="1" ht="21.95" customHeight="1" spans="2:3">
      <c r="B3" s="201"/>
      <c r="C3" s="77" t="s">
        <v>1</v>
      </c>
    </row>
    <row r="4" s="196" customFormat="1" ht="26.1" customHeight="1" spans="1:3">
      <c r="A4" s="202" t="s">
        <v>33</v>
      </c>
      <c r="B4" s="203" t="s">
        <v>3</v>
      </c>
      <c r="C4" s="202" t="s">
        <v>34</v>
      </c>
    </row>
    <row r="5" s="197" customFormat="1" ht="14.65" customHeight="1" spans="1:232">
      <c r="A5" s="204" t="s">
        <v>35</v>
      </c>
      <c r="B5" s="205">
        <f>B6+B18+B27+B37+B48+B59+B70+B78+B87+B100+B109+B120+B132+B139+B147+B153+B160+B167+B174+B181+B188+B196+B202+B208+B215+B230+B236+B238</f>
        <v>37850</v>
      </c>
      <c r="C5" s="206"/>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row>
    <row r="6" ht="14.65" customHeight="1" spans="1:3">
      <c r="A6" s="207" t="s">
        <v>36</v>
      </c>
      <c r="B6" s="205">
        <f>SUM(B7:B17)</f>
        <v>1086</v>
      </c>
      <c r="C6" s="206"/>
    </row>
    <row r="7" ht="14.65" customHeight="1" spans="1:232">
      <c r="A7" s="207" t="s">
        <v>37</v>
      </c>
      <c r="B7" s="205">
        <v>268</v>
      </c>
      <c r="C7" s="206"/>
      <c r="HW7" s="197"/>
      <c r="HX7" s="197"/>
    </row>
    <row r="8" ht="14.65" customHeight="1" spans="1:232">
      <c r="A8" s="207" t="s">
        <v>38</v>
      </c>
      <c r="B8" s="205">
        <v>85</v>
      </c>
      <c r="C8" s="206"/>
      <c r="HW8" s="197"/>
      <c r="HX8" s="197"/>
    </row>
    <row r="9" ht="14.65" customHeight="1" spans="1:232">
      <c r="A9" s="207" t="s">
        <v>39</v>
      </c>
      <c r="B9" s="205"/>
      <c r="C9" s="206"/>
      <c r="HW9" s="197"/>
      <c r="HX9" s="197"/>
    </row>
    <row r="10" ht="14.65" customHeight="1" spans="1:232">
      <c r="A10" s="207" t="s">
        <v>40</v>
      </c>
      <c r="B10" s="205">
        <v>92</v>
      </c>
      <c r="C10" s="206"/>
      <c r="HW10" s="197"/>
      <c r="HX10" s="197"/>
    </row>
    <row r="11" ht="14.65" customHeight="1" spans="1:232">
      <c r="A11" s="207" t="s">
        <v>41</v>
      </c>
      <c r="B11" s="205"/>
      <c r="C11" s="206"/>
      <c r="HW11" s="197"/>
      <c r="HX11" s="197"/>
    </row>
    <row r="12" ht="14.65" customHeight="1" spans="1:232">
      <c r="A12" s="207" t="s">
        <v>42</v>
      </c>
      <c r="B12" s="205"/>
      <c r="C12" s="206"/>
      <c r="HW12" s="197"/>
      <c r="HX12" s="197"/>
    </row>
    <row r="13" ht="14.65" customHeight="1" spans="1:232">
      <c r="A13" s="207" t="s">
        <v>43</v>
      </c>
      <c r="B13" s="205">
        <v>79</v>
      </c>
      <c r="C13" s="206"/>
      <c r="HW13" s="197"/>
      <c r="HX13" s="197"/>
    </row>
    <row r="14" ht="14.65" customHeight="1" spans="1:3">
      <c r="A14" s="207" t="s">
        <v>44</v>
      </c>
      <c r="B14" s="205">
        <v>316</v>
      </c>
      <c r="C14" s="206"/>
    </row>
    <row r="15" ht="14.65" customHeight="1" spans="1:3">
      <c r="A15" s="207" t="s">
        <v>45</v>
      </c>
      <c r="B15" s="205"/>
      <c r="C15" s="206"/>
    </row>
    <row r="16" ht="14.65" customHeight="1" spans="1:3">
      <c r="A16" s="207" t="s">
        <v>46</v>
      </c>
      <c r="B16" s="205">
        <v>48</v>
      </c>
      <c r="C16" s="206"/>
    </row>
    <row r="17" ht="14.65" customHeight="1" spans="1:3">
      <c r="A17" s="207" t="s">
        <v>47</v>
      </c>
      <c r="B17" s="205">
        <v>198</v>
      </c>
      <c r="C17" s="206"/>
    </row>
    <row r="18" ht="14.65" customHeight="1" spans="1:3">
      <c r="A18" s="207" t="s">
        <v>48</v>
      </c>
      <c r="B18" s="205">
        <f>SUM(B19:B26)</f>
        <v>581</v>
      </c>
      <c r="C18" s="206"/>
    </row>
    <row r="19" ht="14.65" customHeight="1" spans="1:3">
      <c r="A19" s="207" t="s">
        <v>37</v>
      </c>
      <c r="B19" s="205">
        <v>216</v>
      </c>
      <c r="C19" s="206"/>
    </row>
    <row r="20" ht="14.65" customHeight="1" spans="1:3">
      <c r="A20" s="207" t="s">
        <v>38</v>
      </c>
      <c r="B20" s="205">
        <v>9</v>
      </c>
      <c r="C20" s="206"/>
    </row>
    <row r="21" ht="14.65" customHeight="1" spans="1:3">
      <c r="A21" s="207" t="s">
        <v>39</v>
      </c>
      <c r="B21" s="205"/>
      <c r="C21" s="206"/>
    </row>
    <row r="22" ht="14.65" customHeight="1" spans="1:3">
      <c r="A22" s="207" t="s">
        <v>49</v>
      </c>
      <c r="B22" s="205">
        <v>70</v>
      </c>
      <c r="C22" s="206"/>
    </row>
    <row r="23" ht="14.65" customHeight="1" spans="1:3">
      <c r="A23" s="207" t="s">
        <v>50</v>
      </c>
      <c r="B23" s="205">
        <v>9</v>
      </c>
      <c r="C23" s="206"/>
    </row>
    <row r="24" ht="14.65" customHeight="1" spans="1:3">
      <c r="A24" s="207" t="s">
        <v>51</v>
      </c>
      <c r="B24" s="205">
        <v>219</v>
      </c>
      <c r="C24" s="206"/>
    </row>
    <row r="25" ht="14.65" customHeight="1" spans="1:3">
      <c r="A25" s="207" t="s">
        <v>46</v>
      </c>
      <c r="B25" s="205">
        <v>56</v>
      </c>
      <c r="C25" s="206"/>
    </row>
    <row r="26" ht="14.65" customHeight="1" spans="1:3">
      <c r="A26" s="207" t="s">
        <v>52</v>
      </c>
      <c r="B26" s="205">
        <v>2</v>
      </c>
      <c r="C26" s="206"/>
    </row>
    <row r="27" ht="14.65" customHeight="1" spans="1:3">
      <c r="A27" s="207" t="s">
        <v>53</v>
      </c>
      <c r="B27" s="205">
        <f>SUM(B28:B36)</f>
        <v>15020</v>
      </c>
      <c r="C27" s="206"/>
    </row>
    <row r="28" ht="14.65" customHeight="1" spans="1:3">
      <c r="A28" s="207" t="s">
        <v>37</v>
      </c>
      <c r="B28" s="205">
        <v>4525</v>
      </c>
      <c r="C28" s="206"/>
    </row>
    <row r="29" ht="14.65" customHeight="1" spans="1:3">
      <c r="A29" s="207" t="s">
        <v>38</v>
      </c>
      <c r="B29" s="205">
        <v>3519</v>
      </c>
      <c r="C29" s="206"/>
    </row>
    <row r="30" ht="14.65" customHeight="1" spans="1:3">
      <c r="A30" s="207" t="s">
        <v>39</v>
      </c>
      <c r="B30" s="205"/>
      <c r="C30" s="206"/>
    </row>
    <row r="31" ht="14.65" customHeight="1" spans="1:3">
      <c r="A31" s="207" t="s">
        <v>54</v>
      </c>
      <c r="B31" s="205"/>
      <c r="C31" s="206"/>
    </row>
    <row r="32" ht="14.65" customHeight="1" spans="1:3">
      <c r="A32" s="207" t="s">
        <v>55</v>
      </c>
      <c r="B32" s="205"/>
      <c r="C32" s="206"/>
    </row>
    <row r="33" ht="14.65" customHeight="1" spans="1:3">
      <c r="A33" s="207" t="s">
        <v>56</v>
      </c>
      <c r="B33" s="205"/>
      <c r="C33" s="206"/>
    </row>
    <row r="34" ht="14.65" customHeight="1" spans="1:3">
      <c r="A34" s="207" t="s">
        <v>57</v>
      </c>
      <c r="B34" s="205"/>
      <c r="C34" s="206"/>
    </row>
    <row r="35" ht="14.65" customHeight="1" spans="1:3">
      <c r="A35" s="207" t="s">
        <v>46</v>
      </c>
      <c r="B35" s="205">
        <v>5436</v>
      </c>
      <c r="C35" s="206"/>
    </row>
    <row r="36" ht="14.65" customHeight="1" spans="1:3">
      <c r="A36" s="207" t="s">
        <v>58</v>
      </c>
      <c r="B36" s="205">
        <v>1540</v>
      </c>
      <c r="C36" s="206"/>
    </row>
    <row r="37" ht="14.65" customHeight="1" spans="1:3">
      <c r="A37" s="207" t="s">
        <v>59</v>
      </c>
      <c r="B37" s="205">
        <f>SUM(B38:B47)</f>
        <v>1003</v>
      </c>
      <c r="C37" s="206"/>
    </row>
    <row r="38" ht="14.65" customHeight="1" spans="1:3">
      <c r="A38" s="207" t="s">
        <v>37</v>
      </c>
      <c r="B38" s="205">
        <v>218</v>
      </c>
      <c r="C38" s="206"/>
    </row>
    <row r="39" ht="14.65" customHeight="1" spans="1:3">
      <c r="A39" s="207" t="s">
        <v>38</v>
      </c>
      <c r="B39" s="205">
        <v>229</v>
      </c>
      <c r="C39" s="206"/>
    </row>
    <row r="40" ht="14.65" customHeight="1" spans="1:3">
      <c r="A40" s="207" t="s">
        <v>39</v>
      </c>
      <c r="B40" s="205"/>
      <c r="C40" s="206"/>
    </row>
    <row r="41" ht="14.65" customHeight="1" spans="1:3">
      <c r="A41" s="207" t="s">
        <v>60</v>
      </c>
      <c r="B41" s="205"/>
      <c r="C41" s="206"/>
    </row>
    <row r="42" ht="14.65" customHeight="1" spans="1:3">
      <c r="A42" s="207" t="s">
        <v>61</v>
      </c>
      <c r="B42" s="205"/>
      <c r="C42" s="206"/>
    </row>
    <row r="43" ht="14.65" customHeight="1" spans="1:3">
      <c r="A43" s="207" t="s">
        <v>62</v>
      </c>
      <c r="B43" s="205">
        <v>150</v>
      </c>
      <c r="C43" s="206"/>
    </row>
    <row r="44" ht="14.65" customHeight="1" spans="1:3">
      <c r="A44" s="207" t="s">
        <v>63</v>
      </c>
      <c r="B44" s="205"/>
      <c r="C44" s="206"/>
    </row>
    <row r="45" ht="14.65" customHeight="1" spans="1:3">
      <c r="A45" s="207" t="s">
        <v>64</v>
      </c>
      <c r="B45" s="205"/>
      <c r="C45" s="206"/>
    </row>
    <row r="46" ht="14.65" customHeight="1" spans="1:3">
      <c r="A46" s="207" t="s">
        <v>46</v>
      </c>
      <c r="B46" s="205">
        <v>361</v>
      </c>
      <c r="C46" s="206"/>
    </row>
    <row r="47" ht="14.65" customHeight="1" spans="1:3">
      <c r="A47" s="207" t="s">
        <v>65</v>
      </c>
      <c r="B47" s="205">
        <v>45</v>
      </c>
      <c r="C47" s="206"/>
    </row>
    <row r="48" s="197" customFormat="1" ht="14.65" customHeight="1" spans="1:232">
      <c r="A48" s="207" t="s">
        <v>66</v>
      </c>
      <c r="B48" s="205">
        <f>SUM(B49:B58)</f>
        <v>1073</v>
      </c>
      <c r="C48" s="206"/>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8"/>
      <c r="BR48" s="198"/>
      <c r="BS48" s="198"/>
      <c r="BT48" s="198"/>
      <c r="BU48" s="198"/>
      <c r="BV48" s="198"/>
      <c r="BW48" s="198"/>
      <c r="BX48" s="198"/>
      <c r="BY48" s="198"/>
      <c r="BZ48" s="198"/>
      <c r="CA48" s="198"/>
      <c r="CB48" s="198"/>
      <c r="CC48" s="198"/>
      <c r="CD48" s="198"/>
      <c r="CE48" s="198"/>
      <c r="CF48" s="198"/>
      <c r="CG48" s="198"/>
      <c r="CH48" s="198"/>
      <c r="CI48" s="198"/>
      <c r="CJ48" s="198"/>
      <c r="CK48" s="198"/>
      <c r="CL48" s="198"/>
      <c r="CM48" s="198"/>
      <c r="CN48" s="198"/>
      <c r="CO48" s="198"/>
      <c r="CP48" s="198"/>
      <c r="CQ48" s="198"/>
      <c r="CR48" s="198"/>
      <c r="CS48" s="198"/>
      <c r="CT48" s="198"/>
      <c r="CU48" s="198"/>
      <c r="CV48" s="198"/>
      <c r="CW48" s="198"/>
      <c r="CX48" s="198"/>
      <c r="CY48" s="198"/>
      <c r="CZ48" s="198"/>
      <c r="DA48" s="198"/>
      <c r="DB48" s="198"/>
      <c r="DC48" s="198"/>
      <c r="DD48" s="198"/>
      <c r="DE48" s="198"/>
      <c r="DF48" s="198"/>
      <c r="DG48" s="198"/>
      <c r="DH48" s="198"/>
      <c r="DI48" s="198"/>
      <c r="DJ48" s="198"/>
      <c r="DK48" s="198"/>
      <c r="DL48" s="198"/>
      <c r="DM48" s="198"/>
      <c r="DN48" s="198"/>
      <c r="DO48" s="198"/>
      <c r="DP48" s="198"/>
      <c r="DQ48" s="198"/>
      <c r="DR48" s="198"/>
      <c r="DS48" s="198"/>
      <c r="DT48" s="198"/>
      <c r="DU48" s="198"/>
      <c r="DV48" s="198"/>
      <c r="DW48" s="198"/>
      <c r="DX48" s="198"/>
      <c r="DY48" s="198"/>
      <c r="DZ48" s="198"/>
      <c r="EA48" s="198"/>
      <c r="EB48" s="198"/>
      <c r="EC48" s="198"/>
      <c r="ED48" s="198"/>
      <c r="EE48" s="198"/>
      <c r="EF48" s="198"/>
      <c r="EG48" s="198"/>
      <c r="EH48" s="198"/>
      <c r="EI48" s="198"/>
      <c r="EJ48" s="198"/>
      <c r="EK48" s="198"/>
      <c r="EL48" s="198"/>
      <c r="EM48" s="198"/>
      <c r="EN48" s="198"/>
      <c r="EO48" s="198"/>
      <c r="EP48" s="198"/>
      <c r="EQ48" s="198"/>
      <c r="ER48" s="198"/>
      <c r="ES48" s="198"/>
      <c r="ET48" s="198"/>
      <c r="EU48" s="198"/>
      <c r="EV48" s="198"/>
      <c r="EW48" s="198"/>
      <c r="EX48" s="198"/>
      <c r="EY48" s="198"/>
      <c r="EZ48" s="198"/>
      <c r="FA48" s="198"/>
      <c r="FB48" s="198"/>
      <c r="FC48" s="198"/>
      <c r="FD48" s="198"/>
      <c r="FE48" s="198"/>
      <c r="FF48" s="198"/>
      <c r="FG48" s="198"/>
      <c r="FH48" s="198"/>
      <c r="FI48" s="198"/>
      <c r="FJ48" s="198"/>
      <c r="FK48" s="198"/>
      <c r="FL48" s="198"/>
      <c r="FM48" s="198"/>
      <c r="FN48" s="198"/>
      <c r="FO48" s="198"/>
      <c r="FP48" s="198"/>
      <c r="FQ48" s="198"/>
      <c r="FR48" s="198"/>
      <c r="FS48" s="198"/>
      <c r="FT48" s="198"/>
      <c r="FU48" s="198"/>
      <c r="FV48" s="198"/>
      <c r="FW48" s="198"/>
      <c r="FX48" s="198"/>
      <c r="FY48" s="198"/>
      <c r="FZ48" s="198"/>
      <c r="GA48" s="198"/>
      <c r="GB48" s="198"/>
      <c r="GC48" s="198"/>
      <c r="GD48" s="198"/>
      <c r="GE48" s="198"/>
      <c r="GF48" s="198"/>
      <c r="GG48" s="198"/>
      <c r="GH48" s="198"/>
      <c r="GI48" s="198"/>
      <c r="GJ48" s="198"/>
      <c r="GK48" s="198"/>
      <c r="GL48" s="198"/>
      <c r="GM48" s="198"/>
      <c r="GN48" s="198"/>
      <c r="GO48" s="198"/>
      <c r="GP48" s="198"/>
      <c r="GQ48" s="198"/>
      <c r="GR48" s="198"/>
      <c r="GS48" s="198"/>
      <c r="GT48" s="198"/>
      <c r="GU48" s="198"/>
      <c r="GV48" s="198"/>
      <c r="GW48" s="198"/>
      <c r="GX48" s="198"/>
      <c r="GY48" s="198"/>
      <c r="GZ48" s="198"/>
      <c r="HA48" s="198"/>
      <c r="HB48" s="198"/>
      <c r="HC48" s="198"/>
      <c r="HD48" s="198"/>
      <c r="HE48" s="198"/>
      <c r="HF48" s="198"/>
      <c r="HG48" s="198"/>
      <c r="HH48" s="198"/>
      <c r="HI48" s="198"/>
      <c r="HJ48" s="198"/>
      <c r="HK48" s="198"/>
      <c r="HL48" s="198"/>
      <c r="HM48" s="198"/>
      <c r="HN48" s="198"/>
      <c r="HO48" s="198"/>
      <c r="HP48" s="198"/>
      <c r="HQ48" s="198"/>
      <c r="HR48" s="198"/>
      <c r="HS48" s="198"/>
      <c r="HT48" s="198"/>
      <c r="HU48" s="198"/>
      <c r="HV48" s="198"/>
      <c r="HW48" s="198"/>
      <c r="HX48" s="198"/>
    </row>
    <row r="49" ht="14.65" customHeight="1" spans="1:3">
      <c r="A49" s="207" t="s">
        <v>37</v>
      </c>
      <c r="B49" s="205">
        <v>137</v>
      </c>
      <c r="C49" s="206"/>
    </row>
    <row r="50" ht="14.65" customHeight="1" spans="1:3">
      <c r="A50" s="207" t="s">
        <v>38</v>
      </c>
      <c r="B50" s="205">
        <v>303</v>
      </c>
      <c r="C50" s="206"/>
    </row>
    <row r="51" ht="14.65" customHeight="1" spans="1:3">
      <c r="A51" s="207" t="s">
        <v>39</v>
      </c>
      <c r="B51" s="205"/>
      <c r="C51" s="206"/>
    </row>
    <row r="52" ht="14.65" customHeight="1" spans="1:3">
      <c r="A52" s="207" t="s">
        <v>67</v>
      </c>
      <c r="B52" s="205"/>
      <c r="C52" s="206"/>
    </row>
    <row r="53" ht="14.65" customHeight="1" spans="1:3">
      <c r="A53" s="207" t="s">
        <v>68</v>
      </c>
      <c r="B53" s="205">
        <v>206</v>
      </c>
      <c r="C53" s="206"/>
    </row>
    <row r="54" ht="14.65" customHeight="1" spans="1:3">
      <c r="A54" s="207" t="s">
        <v>69</v>
      </c>
      <c r="B54" s="205"/>
      <c r="C54" s="206"/>
    </row>
    <row r="55" ht="14.65" customHeight="1" spans="1:3">
      <c r="A55" s="207" t="s">
        <v>70</v>
      </c>
      <c r="B55" s="205">
        <v>31</v>
      </c>
      <c r="C55" s="206"/>
    </row>
    <row r="56" ht="14.65" customHeight="1" spans="1:3">
      <c r="A56" s="207" t="s">
        <v>71</v>
      </c>
      <c r="B56" s="205">
        <v>18</v>
      </c>
      <c r="C56" s="206"/>
    </row>
    <row r="57" ht="14.65" customHeight="1" spans="1:3">
      <c r="A57" s="207" t="s">
        <v>46</v>
      </c>
      <c r="B57" s="205">
        <v>378</v>
      </c>
      <c r="C57" s="206"/>
    </row>
    <row r="58" ht="14.65" customHeight="1" spans="1:3">
      <c r="A58" s="207" t="s">
        <v>72</v>
      </c>
      <c r="B58" s="205"/>
      <c r="C58" s="206"/>
    </row>
    <row r="59" ht="14.65" customHeight="1" spans="1:3">
      <c r="A59" s="207" t="s">
        <v>73</v>
      </c>
      <c r="B59" s="205">
        <f>SUM(B60:B69)</f>
        <v>1937</v>
      </c>
      <c r="C59" s="206"/>
    </row>
    <row r="60" ht="14.65" customHeight="1" spans="1:3">
      <c r="A60" s="207" t="s">
        <v>37</v>
      </c>
      <c r="B60" s="205">
        <v>218</v>
      </c>
      <c r="C60" s="206"/>
    </row>
    <row r="61" ht="14.65" customHeight="1" spans="1:3">
      <c r="A61" s="207" t="s">
        <v>38</v>
      </c>
      <c r="B61" s="205">
        <v>258</v>
      </c>
      <c r="C61" s="206"/>
    </row>
    <row r="62" ht="14.65" customHeight="1" spans="1:3">
      <c r="A62" s="207" t="s">
        <v>39</v>
      </c>
      <c r="B62" s="205"/>
      <c r="C62" s="206"/>
    </row>
    <row r="63" ht="14.65" customHeight="1" spans="1:3">
      <c r="A63" s="207" t="s">
        <v>74</v>
      </c>
      <c r="B63" s="205"/>
      <c r="C63" s="206"/>
    </row>
    <row r="64" ht="14.65" customHeight="1" spans="1:3">
      <c r="A64" s="207" t="s">
        <v>75</v>
      </c>
      <c r="B64" s="205">
        <v>100</v>
      </c>
      <c r="C64" s="206"/>
    </row>
    <row r="65" ht="14.65" customHeight="1" spans="1:3">
      <c r="A65" s="207" t="s">
        <v>76</v>
      </c>
      <c r="B65" s="205"/>
      <c r="C65" s="206"/>
    </row>
    <row r="66" ht="14.65" customHeight="1" spans="1:3">
      <c r="A66" s="207" t="s">
        <v>77</v>
      </c>
      <c r="B66" s="205">
        <v>211</v>
      </c>
      <c r="C66" s="206"/>
    </row>
    <row r="67" ht="14.65" customHeight="1" spans="1:3">
      <c r="A67" s="207" t="s">
        <v>78</v>
      </c>
      <c r="B67" s="205">
        <v>863</v>
      </c>
      <c r="C67" s="206"/>
    </row>
    <row r="68" ht="14.65" customHeight="1" spans="1:3">
      <c r="A68" s="207" t="s">
        <v>46</v>
      </c>
      <c r="B68" s="205">
        <v>255</v>
      </c>
      <c r="C68" s="206"/>
    </row>
    <row r="69" ht="14.65" customHeight="1" spans="1:3">
      <c r="A69" s="207" t="s">
        <v>79</v>
      </c>
      <c r="B69" s="205">
        <v>32</v>
      </c>
      <c r="C69" s="206"/>
    </row>
    <row r="70" ht="14.65" customHeight="1" spans="1:3">
      <c r="A70" s="207" t="s">
        <v>80</v>
      </c>
      <c r="B70" s="205">
        <f>SUM(B71:B77)</f>
        <v>1150</v>
      </c>
      <c r="C70" s="206"/>
    </row>
    <row r="71" ht="14.65" customHeight="1" spans="1:3">
      <c r="A71" s="207" t="s">
        <v>37</v>
      </c>
      <c r="B71" s="205">
        <v>1050</v>
      </c>
      <c r="C71" s="206"/>
    </row>
    <row r="72" ht="14.65" customHeight="1" spans="1:3">
      <c r="A72" s="207" t="s">
        <v>38</v>
      </c>
      <c r="B72" s="205"/>
      <c r="C72" s="206"/>
    </row>
    <row r="73" ht="14.65" customHeight="1" spans="1:3">
      <c r="A73" s="207" t="s">
        <v>39</v>
      </c>
      <c r="B73" s="205"/>
      <c r="C73" s="206"/>
    </row>
    <row r="74" ht="14.65" customHeight="1" spans="1:3">
      <c r="A74" s="207" t="s">
        <v>77</v>
      </c>
      <c r="B74" s="205"/>
      <c r="C74" s="206"/>
    </row>
    <row r="75" ht="14.65" customHeight="1" spans="1:3">
      <c r="A75" s="207" t="s">
        <v>81</v>
      </c>
      <c r="B75" s="205"/>
      <c r="C75" s="206"/>
    </row>
    <row r="76" ht="14.65" customHeight="1" spans="1:3">
      <c r="A76" s="207" t="s">
        <v>46</v>
      </c>
      <c r="B76" s="205"/>
      <c r="C76" s="206"/>
    </row>
    <row r="77" ht="14.65" customHeight="1" spans="1:3">
      <c r="A77" s="207" t="s">
        <v>82</v>
      </c>
      <c r="B77" s="205">
        <v>100</v>
      </c>
      <c r="C77" s="206"/>
    </row>
    <row r="78" ht="14.65" customHeight="1" spans="1:3">
      <c r="A78" s="207" t="s">
        <v>83</v>
      </c>
      <c r="B78" s="205">
        <f>SUM(B79:B86)</f>
        <v>400</v>
      </c>
      <c r="C78" s="206"/>
    </row>
    <row r="79" ht="14.65" customHeight="1" spans="1:3">
      <c r="A79" s="207" t="s">
        <v>37</v>
      </c>
      <c r="B79" s="205">
        <v>130</v>
      </c>
      <c r="C79" s="206"/>
    </row>
    <row r="80" ht="14.65" customHeight="1" spans="1:3">
      <c r="A80" s="207" t="s">
        <v>38</v>
      </c>
      <c r="B80" s="205">
        <v>60</v>
      </c>
      <c r="C80" s="206"/>
    </row>
    <row r="81" ht="14.65" customHeight="1" spans="1:3">
      <c r="A81" s="207" t="s">
        <v>39</v>
      </c>
      <c r="B81" s="205"/>
      <c r="C81" s="206"/>
    </row>
    <row r="82" ht="14.65" customHeight="1" spans="1:3">
      <c r="A82" s="207" t="s">
        <v>84</v>
      </c>
      <c r="B82" s="205"/>
      <c r="C82" s="206"/>
    </row>
    <row r="83" ht="14.65" customHeight="1" spans="1:3">
      <c r="A83" s="207" t="s">
        <v>85</v>
      </c>
      <c r="B83" s="205"/>
      <c r="C83" s="206"/>
    </row>
    <row r="84" ht="14.65" customHeight="1" spans="1:3">
      <c r="A84" s="207" t="s">
        <v>77</v>
      </c>
      <c r="B84" s="205"/>
      <c r="C84" s="206"/>
    </row>
    <row r="85" ht="14.65" customHeight="1" spans="1:3">
      <c r="A85" s="207" t="s">
        <v>46</v>
      </c>
      <c r="B85" s="205">
        <v>130</v>
      </c>
      <c r="C85" s="206"/>
    </row>
    <row r="86" ht="14.65" customHeight="1" spans="1:3">
      <c r="A86" s="207" t="s">
        <v>86</v>
      </c>
      <c r="B86" s="205">
        <v>80</v>
      </c>
      <c r="C86" s="206"/>
    </row>
    <row r="87" ht="14.65" customHeight="1" spans="1:3">
      <c r="A87" s="207" t="s">
        <v>87</v>
      </c>
      <c r="B87" s="205"/>
      <c r="C87" s="206"/>
    </row>
    <row r="88" ht="14.65" customHeight="1" spans="1:3">
      <c r="A88" s="207" t="s">
        <v>37</v>
      </c>
      <c r="B88" s="205"/>
      <c r="C88" s="206"/>
    </row>
    <row r="89" ht="14.65" customHeight="1" spans="1:3">
      <c r="A89" s="207" t="s">
        <v>38</v>
      </c>
      <c r="B89" s="205"/>
      <c r="C89" s="206"/>
    </row>
    <row r="90" ht="14.65" customHeight="1" spans="1:3">
      <c r="A90" s="207" t="s">
        <v>39</v>
      </c>
      <c r="B90" s="205"/>
      <c r="C90" s="206"/>
    </row>
    <row r="91" ht="14.65" customHeight="1" spans="1:3">
      <c r="A91" s="207" t="s">
        <v>88</v>
      </c>
      <c r="B91" s="205"/>
      <c r="C91" s="206"/>
    </row>
    <row r="92" ht="14.65" customHeight="1" spans="1:3">
      <c r="A92" s="207" t="s">
        <v>89</v>
      </c>
      <c r="B92" s="205"/>
      <c r="C92" s="206"/>
    </row>
    <row r="93" ht="14.65" customHeight="1" spans="1:3">
      <c r="A93" s="207" t="s">
        <v>77</v>
      </c>
      <c r="B93" s="205"/>
      <c r="C93" s="206"/>
    </row>
    <row r="94" ht="14.65" customHeight="1" spans="1:3">
      <c r="A94" s="207" t="s">
        <v>90</v>
      </c>
      <c r="B94" s="205"/>
      <c r="C94" s="206"/>
    </row>
    <row r="95" ht="14.65" customHeight="1" spans="1:3">
      <c r="A95" s="207" t="s">
        <v>91</v>
      </c>
      <c r="B95" s="205"/>
      <c r="C95" s="206"/>
    </row>
    <row r="96" ht="14.65" customHeight="1" spans="1:3">
      <c r="A96" s="207" t="s">
        <v>92</v>
      </c>
      <c r="B96" s="205"/>
      <c r="C96" s="206"/>
    </row>
    <row r="97" ht="14.65" customHeight="1" spans="1:3">
      <c r="A97" s="207" t="s">
        <v>93</v>
      </c>
      <c r="B97" s="205"/>
      <c r="C97" s="206"/>
    </row>
    <row r="98" ht="14.65" customHeight="1" spans="1:3">
      <c r="A98" s="207" t="s">
        <v>46</v>
      </c>
      <c r="B98" s="205"/>
      <c r="C98" s="206"/>
    </row>
    <row r="99" ht="14.65" customHeight="1" spans="1:3">
      <c r="A99" s="207" t="s">
        <v>94</v>
      </c>
      <c r="B99" s="205"/>
      <c r="C99" s="206"/>
    </row>
    <row r="100" ht="14.65" customHeight="1" spans="1:3">
      <c r="A100" s="207" t="s">
        <v>95</v>
      </c>
      <c r="B100" s="205">
        <f>SUM(B101:B108)</f>
        <v>2281</v>
      </c>
      <c r="C100" s="206"/>
    </row>
    <row r="101" ht="14.65" customHeight="1" spans="1:3">
      <c r="A101" s="207" t="s">
        <v>37</v>
      </c>
      <c r="B101" s="205">
        <v>1353</v>
      </c>
      <c r="C101" s="206"/>
    </row>
    <row r="102" ht="14.65" customHeight="1" spans="1:3">
      <c r="A102" s="207" t="s">
        <v>38</v>
      </c>
      <c r="B102" s="205">
        <v>350</v>
      </c>
      <c r="C102" s="206"/>
    </row>
    <row r="103" ht="14.65" customHeight="1" spans="1:3">
      <c r="A103" s="207" t="s">
        <v>39</v>
      </c>
      <c r="B103" s="205"/>
      <c r="C103" s="206"/>
    </row>
    <row r="104" ht="14.65" customHeight="1" spans="1:3">
      <c r="A104" s="207" t="s">
        <v>96</v>
      </c>
      <c r="B104" s="205"/>
      <c r="C104" s="206"/>
    </row>
    <row r="105" ht="14.65" customHeight="1" spans="1:3">
      <c r="A105" s="207" t="s">
        <v>97</v>
      </c>
      <c r="B105" s="205"/>
      <c r="C105" s="206"/>
    </row>
    <row r="106" ht="14.65" customHeight="1" spans="1:3">
      <c r="A106" s="207" t="s">
        <v>98</v>
      </c>
      <c r="B106" s="205"/>
      <c r="C106" s="206"/>
    </row>
    <row r="107" ht="14.65" customHeight="1" spans="1:3">
      <c r="A107" s="207" t="s">
        <v>46</v>
      </c>
      <c r="B107" s="205">
        <v>385</v>
      </c>
      <c r="C107" s="206"/>
    </row>
    <row r="108" ht="14.65" customHeight="1" spans="1:3">
      <c r="A108" s="207" t="s">
        <v>99</v>
      </c>
      <c r="B108" s="205">
        <v>193</v>
      </c>
      <c r="C108" s="206"/>
    </row>
    <row r="109" ht="14.65" customHeight="1" spans="1:3">
      <c r="A109" s="207" t="s">
        <v>100</v>
      </c>
      <c r="B109" s="205">
        <f>SUM(B110:B119)</f>
        <v>347</v>
      </c>
      <c r="C109" s="206"/>
    </row>
    <row r="110" ht="14.65" customHeight="1" spans="1:3">
      <c r="A110" s="207" t="s">
        <v>37</v>
      </c>
      <c r="B110" s="205">
        <v>34</v>
      </c>
      <c r="C110" s="206"/>
    </row>
    <row r="111" ht="14.65" customHeight="1" spans="1:3">
      <c r="A111" s="207" t="s">
        <v>38</v>
      </c>
      <c r="B111" s="205"/>
      <c r="C111" s="206"/>
    </row>
    <row r="112" ht="14.65" customHeight="1" spans="1:3">
      <c r="A112" s="207" t="s">
        <v>39</v>
      </c>
      <c r="B112" s="205"/>
      <c r="C112" s="206"/>
    </row>
    <row r="113" ht="14.65" customHeight="1" spans="1:3">
      <c r="A113" s="207" t="s">
        <v>101</v>
      </c>
      <c r="B113" s="205">
        <v>86</v>
      </c>
      <c r="C113" s="206"/>
    </row>
    <row r="114" ht="14.65" customHeight="1" spans="1:3">
      <c r="A114" s="207" t="s">
        <v>102</v>
      </c>
      <c r="B114" s="205"/>
      <c r="C114" s="206"/>
    </row>
    <row r="115" ht="14.65" customHeight="1" spans="1:3">
      <c r="A115" s="207" t="s">
        <v>103</v>
      </c>
      <c r="B115" s="205"/>
      <c r="C115" s="206"/>
    </row>
    <row r="116" ht="14.65" customHeight="1" spans="1:3">
      <c r="A116" s="207" t="s">
        <v>104</v>
      </c>
      <c r="B116" s="205"/>
      <c r="C116" s="206"/>
    </row>
    <row r="117" ht="14.65" customHeight="1" spans="1:3">
      <c r="A117" s="207" t="s">
        <v>105</v>
      </c>
      <c r="B117" s="205">
        <v>53</v>
      </c>
      <c r="C117" s="206"/>
    </row>
    <row r="118" ht="14.65" customHeight="1" spans="1:3">
      <c r="A118" s="207" t="s">
        <v>46</v>
      </c>
      <c r="B118" s="205">
        <v>79</v>
      </c>
      <c r="C118" s="206"/>
    </row>
    <row r="119" ht="14.65" customHeight="1" spans="1:3">
      <c r="A119" s="207" t="s">
        <v>106</v>
      </c>
      <c r="B119" s="205">
        <v>95</v>
      </c>
      <c r="C119" s="206"/>
    </row>
    <row r="120" ht="14.65" customHeight="1" spans="1:3">
      <c r="A120" s="207" t="s">
        <v>107</v>
      </c>
      <c r="B120" s="205"/>
      <c r="C120" s="206"/>
    </row>
    <row r="121" ht="14.65" customHeight="1" spans="1:3">
      <c r="A121" s="207" t="s">
        <v>37</v>
      </c>
      <c r="B121" s="205"/>
      <c r="C121" s="206"/>
    </row>
    <row r="122" ht="14.65" customHeight="1" spans="1:3">
      <c r="A122" s="207" t="s">
        <v>38</v>
      </c>
      <c r="B122" s="205"/>
      <c r="C122" s="206"/>
    </row>
    <row r="123" ht="14.65" customHeight="1" spans="1:3">
      <c r="A123" s="207" t="s">
        <v>39</v>
      </c>
      <c r="B123" s="205"/>
      <c r="C123" s="206"/>
    </row>
    <row r="124" ht="14.65" customHeight="1" spans="1:3">
      <c r="A124" s="207" t="s">
        <v>108</v>
      </c>
      <c r="B124" s="205"/>
      <c r="C124" s="206"/>
    </row>
    <row r="125" ht="14.65" customHeight="1" spans="1:3">
      <c r="A125" s="207" t="s">
        <v>109</v>
      </c>
      <c r="B125" s="205"/>
      <c r="C125" s="206"/>
    </row>
    <row r="126" ht="14.65" customHeight="1" spans="1:3">
      <c r="A126" s="207" t="s">
        <v>110</v>
      </c>
      <c r="B126" s="205"/>
      <c r="C126" s="206"/>
    </row>
    <row r="127" ht="14.65" customHeight="1" spans="1:3">
      <c r="A127" s="207" t="s">
        <v>111</v>
      </c>
      <c r="B127" s="205"/>
      <c r="C127" s="206"/>
    </row>
    <row r="128" ht="14.65" customHeight="1" spans="1:3">
      <c r="A128" s="207" t="s">
        <v>112</v>
      </c>
      <c r="B128" s="205"/>
      <c r="C128" s="206"/>
    </row>
    <row r="129" ht="14.65" customHeight="1" spans="1:3">
      <c r="A129" s="207" t="s">
        <v>113</v>
      </c>
      <c r="B129" s="205"/>
      <c r="C129" s="206"/>
    </row>
    <row r="130" ht="14.65" customHeight="1" spans="1:3">
      <c r="A130" s="207" t="s">
        <v>46</v>
      </c>
      <c r="B130" s="205"/>
      <c r="C130" s="206"/>
    </row>
    <row r="131" ht="14.65" customHeight="1" spans="1:3">
      <c r="A131" s="207" t="s">
        <v>114</v>
      </c>
      <c r="B131" s="205"/>
      <c r="C131" s="206"/>
    </row>
    <row r="132" ht="14.65" customHeight="1" spans="1:3">
      <c r="A132" s="207" t="s">
        <v>115</v>
      </c>
      <c r="B132" s="205"/>
      <c r="C132" s="206"/>
    </row>
    <row r="133" ht="14.65" customHeight="1" spans="1:3">
      <c r="A133" s="207" t="s">
        <v>37</v>
      </c>
      <c r="B133" s="205"/>
      <c r="C133" s="206"/>
    </row>
    <row r="134" ht="14.65" customHeight="1" spans="1:3">
      <c r="A134" s="207" t="s">
        <v>38</v>
      </c>
      <c r="B134" s="205"/>
      <c r="C134" s="206"/>
    </row>
    <row r="135" ht="14.65" customHeight="1" spans="1:3">
      <c r="A135" s="207" t="s">
        <v>39</v>
      </c>
      <c r="B135" s="205"/>
      <c r="C135" s="206"/>
    </row>
    <row r="136" ht="14.65" customHeight="1" spans="1:3">
      <c r="A136" s="207" t="s">
        <v>116</v>
      </c>
      <c r="B136" s="205"/>
      <c r="C136" s="206"/>
    </row>
    <row r="137" ht="14.65" customHeight="1" spans="1:3">
      <c r="A137" s="207" t="s">
        <v>46</v>
      </c>
      <c r="B137" s="205"/>
      <c r="C137" s="206"/>
    </row>
    <row r="138" ht="14.65" customHeight="1" spans="1:3">
      <c r="A138" s="207" t="s">
        <v>117</v>
      </c>
      <c r="B138" s="205"/>
      <c r="C138" s="206"/>
    </row>
    <row r="139" ht="14.65" customHeight="1" spans="1:3">
      <c r="A139" s="207" t="s">
        <v>118</v>
      </c>
      <c r="B139" s="205">
        <f>SUM(B140:B146)</f>
        <v>77</v>
      </c>
      <c r="C139" s="206"/>
    </row>
    <row r="140" ht="14.65" customHeight="1" spans="1:3">
      <c r="A140" s="207" t="s">
        <v>37</v>
      </c>
      <c r="B140" s="205">
        <v>60</v>
      </c>
      <c r="C140" s="206"/>
    </row>
    <row r="141" ht="14.65" customHeight="1" spans="1:3">
      <c r="A141" s="207" t="s">
        <v>38</v>
      </c>
      <c r="B141" s="205"/>
      <c r="C141" s="206"/>
    </row>
    <row r="142" ht="14.65" customHeight="1" spans="1:3">
      <c r="A142" s="207" t="s">
        <v>39</v>
      </c>
      <c r="B142" s="205"/>
      <c r="C142" s="206"/>
    </row>
    <row r="143" ht="14.65" customHeight="1" spans="1:3">
      <c r="A143" s="207" t="s">
        <v>119</v>
      </c>
      <c r="B143" s="205"/>
      <c r="C143" s="206"/>
    </row>
    <row r="144" ht="14.65" customHeight="1" spans="1:3">
      <c r="A144" s="207" t="s">
        <v>120</v>
      </c>
      <c r="B144" s="205"/>
      <c r="C144" s="206"/>
    </row>
    <row r="145" ht="14.65" customHeight="1" spans="1:3">
      <c r="A145" s="207" t="s">
        <v>46</v>
      </c>
      <c r="B145" s="205"/>
      <c r="C145" s="206"/>
    </row>
    <row r="146" ht="14.65" customHeight="1" spans="1:3">
      <c r="A146" s="207" t="s">
        <v>121</v>
      </c>
      <c r="B146" s="205">
        <v>17</v>
      </c>
      <c r="C146" s="206"/>
    </row>
    <row r="147" ht="14.65" customHeight="1" spans="1:3">
      <c r="A147" s="207" t="s">
        <v>122</v>
      </c>
      <c r="B147" s="205">
        <f>SUM(B148:B152)</f>
        <v>141</v>
      </c>
      <c r="C147" s="206"/>
    </row>
    <row r="148" ht="14.65" customHeight="1" spans="1:3">
      <c r="A148" s="207" t="s">
        <v>37</v>
      </c>
      <c r="B148" s="205">
        <v>87</v>
      </c>
      <c r="C148" s="206"/>
    </row>
    <row r="149" ht="14.65" customHeight="1" spans="1:3">
      <c r="A149" s="207" t="s">
        <v>38</v>
      </c>
      <c r="B149" s="205">
        <v>54</v>
      </c>
      <c r="C149" s="206"/>
    </row>
    <row r="150" ht="14.65" customHeight="1" spans="1:3">
      <c r="A150" s="207" t="s">
        <v>39</v>
      </c>
      <c r="B150" s="205"/>
      <c r="C150" s="206"/>
    </row>
    <row r="151" ht="14.65" customHeight="1" spans="1:3">
      <c r="A151" s="207" t="s">
        <v>123</v>
      </c>
      <c r="B151" s="205"/>
      <c r="C151" s="206"/>
    </row>
    <row r="152" ht="14.65" customHeight="1" spans="1:3">
      <c r="A152" s="207" t="s">
        <v>124</v>
      </c>
      <c r="B152" s="205"/>
      <c r="C152" s="206"/>
    </row>
    <row r="153" ht="14.65" customHeight="1" spans="1:3">
      <c r="A153" s="207" t="s">
        <v>125</v>
      </c>
      <c r="B153" s="205">
        <f>SUM(B154:B159)</f>
        <v>103</v>
      </c>
      <c r="C153" s="206"/>
    </row>
    <row r="154" ht="14.65" customHeight="1" spans="1:3">
      <c r="A154" s="207" t="s">
        <v>37</v>
      </c>
      <c r="B154" s="205">
        <v>73</v>
      </c>
      <c r="C154" s="206"/>
    </row>
    <row r="155" ht="14.65" customHeight="1" spans="1:3">
      <c r="A155" s="207" t="s">
        <v>38</v>
      </c>
      <c r="B155" s="205">
        <v>30</v>
      </c>
      <c r="C155" s="206"/>
    </row>
    <row r="156" ht="14.65" customHeight="1" spans="1:3">
      <c r="A156" s="207" t="s">
        <v>39</v>
      </c>
      <c r="B156" s="205"/>
      <c r="C156" s="206"/>
    </row>
    <row r="157" ht="14.65" customHeight="1" spans="1:3">
      <c r="A157" s="207" t="s">
        <v>51</v>
      </c>
      <c r="B157" s="205"/>
      <c r="C157" s="206"/>
    </row>
    <row r="158" ht="14.65" customHeight="1" spans="1:3">
      <c r="A158" s="207" t="s">
        <v>46</v>
      </c>
      <c r="B158" s="205"/>
      <c r="C158" s="206"/>
    </row>
    <row r="159" ht="14.65" customHeight="1" spans="1:3">
      <c r="A159" s="207" t="s">
        <v>126</v>
      </c>
      <c r="B159" s="205"/>
      <c r="C159" s="206"/>
    </row>
    <row r="160" ht="14.65" customHeight="1" spans="1:3">
      <c r="A160" s="207" t="s">
        <v>127</v>
      </c>
      <c r="B160" s="205">
        <f>SUM(B161:B166)</f>
        <v>548</v>
      </c>
      <c r="C160" s="206"/>
    </row>
    <row r="161" ht="14.65" customHeight="1" spans="1:3">
      <c r="A161" s="207" t="s">
        <v>37</v>
      </c>
      <c r="B161" s="205">
        <v>159</v>
      </c>
      <c r="C161" s="206"/>
    </row>
    <row r="162" ht="14.65" customHeight="1" spans="1:3">
      <c r="A162" s="207" t="s">
        <v>38</v>
      </c>
      <c r="B162" s="205"/>
      <c r="C162" s="206"/>
    </row>
    <row r="163" ht="14.65" customHeight="1" spans="1:3">
      <c r="A163" s="207" t="s">
        <v>39</v>
      </c>
      <c r="B163" s="205"/>
      <c r="C163" s="206"/>
    </row>
    <row r="164" ht="14.65" customHeight="1" spans="1:3">
      <c r="A164" s="207" t="s">
        <v>128</v>
      </c>
      <c r="B164" s="205">
        <v>120</v>
      </c>
      <c r="C164" s="206"/>
    </row>
    <row r="165" ht="14.65" customHeight="1" spans="1:3">
      <c r="A165" s="207" t="s">
        <v>46</v>
      </c>
      <c r="B165" s="205"/>
      <c r="C165" s="206"/>
    </row>
    <row r="166" ht="14.65" customHeight="1" spans="1:3">
      <c r="A166" s="207" t="s">
        <v>129</v>
      </c>
      <c r="B166" s="205">
        <v>269</v>
      </c>
      <c r="C166" s="206"/>
    </row>
    <row r="167" ht="14.65" customHeight="1" spans="1:3">
      <c r="A167" s="207" t="s">
        <v>130</v>
      </c>
      <c r="B167" s="205">
        <f>SUM(B168:B173)</f>
        <v>3848</v>
      </c>
      <c r="C167" s="206"/>
    </row>
    <row r="168" ht="14.65" customHeight="1" spans="1:3">
      <c r="A168" s="207" t="s">
        <v>37</v>
      </c>
      <c r="B168" s="205">
        <v>277</v>
      </c>
      <c r="C168" s="206"/>
    </row>
    <row r="169" ht="14.65" customHeight="1" spans="1:3">
      <c r="A169" s="207" t="s">
        <v>38</v>
      </c>
      <c r="B169" s="205">
        <v>200</v>
      </c>
      <c r="C169" s="206"/>
    </row>
    <row r="170" ht="14.65" customHeight="1" spans="1:3">
      <c r="A170" s="207" t="s">
        <v>39</v>
      </c>
      <c r="B170" s="205">
        <v>2737</v>
      </c>
      <c r="C170" s="206"/>
    </row>
    <row r="171" ht="14.65" customHeight="1" spans="1:3">
      <c r="A171" s="207" t="s">
        <v>131</v>
      </c>
      <c r="B171" s="205">
        <v>285</v>
      </c>
      <c r="C171" s="206"/>
    </row>
    <row r="172" ht="14.65" customHeight="1" spans="1:3">
      <c r="A172" s="207" t="s">
        <v>46</v>
      </c>
      <c r="B172" s="205">
        <v>279</v>
      </c>
      <c r="C172" s="206"/>
    </row>
    <row r="173" ht="14.65" customHeight="1" spans="1:3">
      <c r="A173" s="207" t="s">
        <v>132</v>
      </c>
      <c r="B173" s="205">
        <v>70</v>
      </c>
      <c r="C173" s="206"/>
    </row>
    <row r="174" ht="14.65" customHeight="1" spans="1:3">
      <c r="A174" s="207" t="s">
        <v>133</v>
      </c>
      <c r="B174" s="205">
        <f>SUM(B175:B180)</f>
        <v>2738</v>
      </c>
      <c r="C174" s="206"/>
    </row>
    <row r="175" ht="14.65" customHeight="1" spans="1:3">
      <c r="A175" s="207" t="s">
        <v>37</v>
      </c>
      <c r="B175" s="205">
        <v>368</v>
      </c>
      <c r="C175" s="206"/>
    </row>
    <row r="176" ht="14.65" customHeight="1" spans="1:3">
      <c r="A176" s="207" t="s">
        <v>38</v>
      </c>
      <c r="B176" s="205">
        <v>1057</v>
      </c>
      <c r="C176" s="206"/>
    </row>
    <row r="177" ht="14.65" customHeight="1" spans="1:3">
      <c r="A177" s="207" t="s">
        <v>39</v>
      </c>
      <c r="B177" s="205"/>
      <c r="C177" s="206"/>
    </row>
    <row r="178" ht="14.65" customHeight="1" spans="1:3">
      <c r="A178" s="207" t="s">
        <v>134</v>
      </c>
      <c r="B178" s="205"/>
      <c r="C178" s="206"/>
    </row>
    <row r="179" ht="14.65" customHeight="1" spans="1:3">
      <c r="A179" s="207" t="s">
        <v>46</v>
      </c>
      <c r="B179" s="205">
        <v>69</v>
      </c>
      <c r="C179" s="206"/>
    </row>
    <row r="180" ht="14.65" customHeight="1" spans="1:3">
      <c r="A180" s="207" t="s">
        <v>135</v>
      </c>
      <c r="B180" s="205">
        <v>1244</v>
      </c>
      <c r="C180" s="206"/>
    </row>
    <row r="181" ht="14.65" customHeight="1" spans="1:3">
      <c r="A181" s="207" t="s">
        <v>136</v>
      </c>
      <c r="B181" s="205">
        <f>SUM(B182:B187)</f>
        <v>514</v>
      </c>
      <c r="C181" s="206"/>
    </row>
    <row r="182" ht="14.65" customHeight="1" spans="1:3">
      <c r="A182" s="207" t="s">
        <v>37</v>
      </c>
      <c r="B182" s="205">
        <v>197</v>
      </c>
      <c r="C182" s="206"/>
    </row>
    <row r="183" ht="14.65" customHeight="1" spans="1:3">
      <c r="A183" s="207" t="s">
        <v>38</v>
      </c>
      <c r="B183" s="205">
        <v>115</v>
      </c>
      <c r="C183" s="206"/>
    </row>
    <row r="184" ht="14.65" customHeight="1" spans="1:3">
      <c r="A184" s="207" t="s">
        <v>39</v>
      </c>
      <c r="B184" s="205"/>
      <c r="C184" s="206"/>
    </row>
    <row r="185" ht="14.65" customHeight="1" spans="1:3">
      <c r="A185" s="207" t="s">
        <v>137</v>
      </c>
      <c r="B185" s="205"/>
      <c r="C185" s="206"/>
    </row>
    <row r="186" ht="14.65" customHeight="1" spans="1:3">
      <c r="A186" s="207" t="s">
        <v>46</v>
      </c>
      <c r="B186" s="205">
        <v>109</v>
      </c>
      <c r="C186" s="206"/>
    </row>
    <row r="187" ht="14.65" customHeight="1" spans="1:3">
      <c r="A187" s="207" t="s">
        <v>138</v>
      </c>
      <c r="B187" s="205">
        <v>93</v>
      </c>
      <c r="C187" s="206"/>
    </row>
    <row r="188" ht="14.65" customHeight="1" spans="1:3">
      <c r="A188" s="207" t="s">
        <v>139</v>
      </c>
      <c r="B188" s="205">
        <f>SUM(B189:B195)</f>
        <v>324</v>
      </c>
      <c r="C188" s="206"/>
    </row>
    <row r="189" ht="14.65" customHeight="1" spans="1:3">
      <c r="A189" s="207" t="s">
        <v>37</v>
      </c>
      <c r="B189" s="205">
        <v>83</v>
      </c>
      <c r="C189" s="206"/>
    </row>
    <row r="190" ht="14.65" customHeight="1" spans="1:3">
      <c r="A190" s="207" t="s">
        <v>38</v>
      </c>
      <c r="B190" s="205">
        <v>78</v>
      </c>
      <c r="C190" s="206"/>
    </row>
    <row r="191" ht="14.65" customHeight="1" spans="1:3">
      <c r="A191" s="207" t="s">
        <v>39</v>
      </c>
      <c r="B191" s="205"/>
      <c r="C191" s="206"/>
    </row>
    <row r="192" ht="14.65" customHeight="1" spans="1:3">
      <c r="A192" s="207" t="s">
        <v>140</v>
      </c>
      <c r="B192" s="205">
        <v>69</v>
      </c>
      <c r="C192" s="206"/>
    </row>
    <row r="193" ht="14.65" customHeight="1" spans="1:3">
      <c r="A193" s="207" t="s">
        <v>141</v>
      </c>
      <c r="B193" s="205"/>
      <c r="C193" s="206"/>
    </row>
    <row r="194" ht="14.65" customHeight="1" spans="1:3">
      <c r="A194" s="207" t="s">
        <v>46</v>
      </c>
      <c r="B194" s="205">
        <v>58</v>
      </c>
      <c r="C194" s="206"/>
    </row>
    <row r="195" ht="14.65" customHeight="1" spans="1:3">
      <c r="A195" s="207" t="s">
        <v>142</v>
      </c>
      <c r="B195" s="205">
        <v>36</v>
      </c>
      <c r="C195" s="206"/>
    </row>
    <row r="196" ht="14.65" customHeight="1" spans="1:3">
      <c r="A196" s="207" t="s">
        <v>143</v>
      </c>
      <c r="B196" s="205"/>
      <c r="C196" s="206"/>
    </row>
    <row r="197" ht="14.65" customHeight="1" spans="1:3">
      <c r="A197" s="207" t="s">
        <v>37</v>
      </c>
      <c r="B197" s="205"/>
      <c r="C197" s="206"/>
    </row>
    <row r="198" ht="14.65" customHeight="1" spans="1:3">
      <c r="A198" s="207" t="s">
        <v>38</v>
      </c>
      <c r="B198" s="205"/>
      <c r="C198" s="206"/>
    </row>
    <row r="199" ht="14.65" customHeight="1" spans="1:3">
      <c r="A199" s="207" t="s">
        <v>39</v>
      </c>
      <c r="B199" s="205"/>
      <c r="C199" s="206"/>
    </row>
    <row r="200" ht="14.65" customHeight="1" spans="1:3">
      <c r="A200" s="207" t="s">
        <v>46</v>
      </c>
      <c r="B200" s="205"/>
      <c r="C200" s="206"/>
    </row>
    <row r="201" ht="14.65" customHeight="1" spans="1:3">
      <c r="A201" s="207" t="s">
        <v>144</v>
      </c>
      <c r="B201" s="205"/>
      <c r="C201" s="206"/>
    </row>
    <row r="202" ht="14.65" customHeight="1" spans="1:3">
      <c r="A202" s="207" t="s">
        <v>145</v>
      </c>
      <c r="B202" s="205">
        <f>SUM(B203:B207)</f>
        <v>522</v>
      </c>
      <c r="C202" s="206"/>
    </row>
    <row r="203" ht="14.65" customHeight="1" spans="1:3">
      <c r="A203" s="207" t="s">
        <v>37</v>
      </c>
      <c r="B203" s="205">
        <v>202</v>
      </c>
      <c r="C203" s="206"/>
    </row>
    <row r="204" ht="14.65" customHeight="1" spans="1:3">
      <c r="A204" s="207" t="s">
        <v>38</v>
      </c>
      <c r="B204" s="205">
        <v>195</v>
      </c>
      <c r="C204" s="206"/>
    </row>
    <row r="205" ht="14.65" customHeight="1" spans="1:3">
      <c r="A205" s="207" t="s">
        <v>39</v>
      </c>
      <c r="B205" s="205"/>
      <c r="C205" s="206"/>
    </row>
    <row r="206" ht="14.65" customHeight="1" spans="1:3">
      <c r="A206" s="207" t="s">
        <v>46</v>
      </c>
      <c r="B206" s="205">
        <v>125</v>
      </c>
      <c r="C206" s="206"/>
    </row>
    <row r="207" ht="14.65" customHeight="1" spans="1:3">
      <c r="A207" s="207" t="s">
        <v>146</v>
      </c>
      <c r="B207" s="205"/>
      <c r="C207" s="206"/>
    </row>
    <row r="208" ht="14.65" customHeight="1" spans="1:3">
      <c r="A208" s="207" t="s">
        <v>147</v>
      </c>
      <c r="B208" s="205"/>
      <c r="C208" s="206"/>
    </row>
    <row r="209" ht="14.65" customHeight="1" spans="1:3">
      <c r="A209" s="207" t="s">
        <v>37</v>
      </c>
      <c r="B209" s="205"/>
      <c r="C209" s="206"/>
    </row>
    <row r="210" ht="14.65" customHeight="1" spans="1:3">
      <c r="A210" s="207" t="s">
        <v>38</v>
      </c>
      <c r="B210" s="205"/>
      <c r="C210" s="206"/>
    </row>
    <row r="211" ht="14.65" customHeight="1" spans="1:3">
      <c r="A211" s="207" t="s">
        <v>39</v>
      </c>
      <c r="B211" s="205"/>
      <c r="C211" s="206"/>
    </row>
    <row r="212" ht="14.65" customHeight="1" spans="1:3">
      <c r="A212" s="207" t="s">
        <v>148</v>
      </c>
      <c r="B212" s="205"/>
      <c r="C212" s="206"/>
    </row>
    <row r="213" ht="14.65" customHeight="1" spans="1:3">
      <c r="A213" s="207" t="s">
        <v>46</v>
      </c>
      <c r="B213" s="205"/>
      <c r="C213" s="206"/>
    </row>
    <row r="214" ht="14.65" customHeight="1" spans="1:3">
      <c r="A214" s="207" t="s">
        <v>149</v>
      </c>
      <c r="B214" s="205"/>
      <c r="C214" s="206"/>
    </row>
    <row r="215" ht="14.65" customHeight="1" spans="1:3">
      <c r="A215" s="207" t="s">
        <v>150</v>
      </c>
      <c r="B215" s="205">
        <f>SUM(B216:B229)</f>
        <v>2294</v>
      </c>
      <c r="C215" s="206"/>
    </row>
    <row r="216" ht="14.65" customHeight="1" spans="1:3">
      <c r="A216" s="207" t="s">
        <v>37</v>
      </c>
      <c r="B216" s="205">
        <v>974</v>
      </c>
      <c r="C216" s="206"/>
    </row>
    <row r="217" ht="14.65" customHeight="1" spans="1:3">
      <c r="A217" s="207" t="s">
        <v>38</v>
      </c>
      <c r="B217" s="205">
        <v>115</v>
      </c>
      <c r="C217" s="206"/>
    </row>
    <row r="218" ht="14.65" customHeight="1" spans="1:3">
      <c r="A218" s="207" t="s">
        <v>39</v>
      </c>
      <c r="B218" s="205"/>
      <c r="C218" s="206"/>
    </row>
    <row r="219" ht="14.65" customHeight="1" spans="1:3">
      <c r="A219" s="207" t="s">
        <v>151</v>
      </c>
      <c r="B219" s="205">
        <v>60</v>
      </c>
      <c r="C219" s="206"/>
    </row>
    <row r="220" ht="14.65" customHeight="1" spans="1:3">
      <c r="A220" s="207" t="s">
        <v>152</v>
      </c>
      <c r="B220" s="205">
        <v>49</v>
      </c>
      <c r="C220" s="206"/>
    </row>
    <row r="221" ht="14.65" customHeight="1" spans="1:3">
      <c r="A221" s="207" t="s">
        <v>77</v>
      </c>
      <c r="B221" s="205"/>
      <c r="C221" s="206"/>
    </row>
    <row r="222" ht="14.65" customHeight="1" spans="1:3">
      <c r="A222" s="207" t="s">
        <v>153</v>
      </c>
      <c r="B222" s="205">
        <v>105</v>
      </c>
      <c r="C222" s="206"/>
    </row>
    <row r="223" ht="14.65" customHeight="1" spans="1:3">
      <c r="A223" s="207" t="s">
        <v>154</v>
      </c>
      <c r="B223" s="205"/>
      <c r="C223" s="206"/>
    </row>
    <row r="224" ht="14.65" customHeight="1" spans="1:3">
      <c r="A224" s="207" t="s">
        <v>155</v>
      </c>
      <c r="B224" s="205"/>
      <c r="C224" s="206"/>
    </row>
    <row r="225" ht="14.65" customHeight="1" spans="1:3">
      <c r="A225" s="207" t="s">
        <v>156</v>
      </c>
      <c r="B225" s="205"/>
      <c r="C225" s="206"/>
    </row>
    <row r="226" ht="14.65" customHeight="1" spans="1:3">
      <c r="A226" s="207" t="s">
        <v>157</v>
      </c>
      <c r="B226" s="205">
        <v>30</v>
      </c>
      <c r="C226" s="206"/>
    </row>
    <row r="227" ht="14.65" customHeight="1" spans="1:3">
      <c r="A227" s="207" t="s">
        <v>158</v>
      </c>
      <c r="B227" s="205">
        <v>225</v>
      </c>
      <c r="C227" s="206"/>
    </row>
    <row r="228" ht="14.65" customHeight="1" spans="1:3">
      <c r="A228" s="207" t="s">
        <v>46</v>
      </c>
      <c r="B228" s="205">
        <v>564</v>
      </c>
      <c r="C228" s="206"/>
    </row>
    <row r="229" ht="14.65" customHeight="1" spans="1:3">
      <c r="A229" s="207" t="s">
        <v>159</v>
      </c>
      <c r="B229" s="205">
        <v>172</v>
      </c>
      <c r="C229" s="206"/>
    </row>
    <row r="230" ht="14.65" customHeight="1" spans="1:3">
      <c r="A230" s="207" t="s">
        <v>160</v>
      </c>
      <c r="B230" s="205">
        <v>1763</v>
      </c>
      <c r="C230" s="206"/>
    </row>
    <row r="231" ht="14.65" customHeight="1" spans="1:3">
      <c r="A231" s="207" t="s">
        <v>37</v>
      </c>
      <c r="B231" s="205">
        <v>65</v>
      </c>
      <c r="C231" s="206"/>
    </row>
    <row r="232" ht="14.65" customHeight="1" spans="1:3">
      <c r="A232" s="207" t="s">
        <v>38</v>
      </c>
      <c r="B232" s="205">
        <v>73</v>
      </c>
      <c r="C232" s="206"/>
    </row>
    <row r="233" ht="14.65" customHeight="1" spans="1:3">
      <c r="A233" s="207" t="s">
        <v>131</v>
      </c>
      <c r="B233" s="205">
        <v>1317</v>
      </c>
      <c r="C233" s="206"/>
    </row>
    <row r="234" ht="14.65" customHeight="1" spans="1:3">
      <c r="A234" s="207" t="s">
        <v>46</v>
      </c>
      <c r="B234" s="205">
        <v>123</v>
      </c>
      <c r="C234" s="206"/>
    </row>
    <row r="235" ht="14.65" customHeight="1" spans="1:3">
      <c r="A235" s="207" t="s">
        <v>161</v>
      </c>
      <c r="B235" s="205">
        <v>185</v>
      </c>
      <c r="C235" s="206"/>
    </row>
    <row r="236" ht="14.65" customHeight="1" spans="1:3">
      <c r="A236" s="207" t="s">
        <v>162</v>
      </c>
      <c r="B236" s="205">
        <f>SUM(B237)</f>
        <v>10</v>
      </c>
      <c r="C236" s="206"/>
    </row>
    <row r="237" ht="14.65" customHeight="1" spans="1:3">
      <c r="A237" s="207" t="s">
        <v>163</v>
      </c>
      <c r="B237" s="205">
        <v>10</v>
      </c>
      <c r="C237" s="206"/>
    </row>
    <row r="238" ht="14.65" customHeight="1" spans="1:3">
      <c r="A238" s="207" t="s">
        <v>164</v>
      </c>
      <c r="B238" s="205">
        <f>SUM(B239:B240)</f>
        <v>90</v>
      </c>
      <c r="C238" s="206"/>
    </row>
    <row r="239" ht="14.65" customHeight="1" spans="1:3">
      <c r="A239" s="207" t="s">
        <v>165</v>
      </c>
      <c r="B239" s="205">
        <v>80</v>
      </c>
      <c r="C239" s="206"/>
    </row>
    <row r="240" ht="14.65" customHeight="1" spans="1:3">
      <c r="A240" s="207" t="s">
        <v>166</v>
      </c>
      <c r="B240" s="205">
        <v>10</v>
      </c>
      <c r="C240" s="206"/>
    </row>
    <row r="241" ht="14.65" customHeight="1" spans="1:3">
      <c r="A241" s="207" t="s">
        <v>167</v>
      </c>
      <c r="B241" s="205"/>
      <c r="C241" s="206"/>
    </row>
    <row r="242" ht="14.65" customHeight="1" spans="1:3">
      <c r="A242" s="207" t="s">
        <v>168</v>
      </c>
      <c r="B242" s="205"/>
      <c r="C242" s="206"/>
    </row>
    <row r="243" ht="14.65" customHeight="1" spans="1:3">
      <c r="A243" s="207" t="s">
        <v>37</v>
      </c>
      <c r="B243" s="205"/>
      <c r="C243" s="206"/>
    </row>
    <row r="244" ht="14.65" customHeight="1" spans="1:3">
      <c r="A244" s="207" t="s">
        <v>38</v>
      </c>
      <c r="B244" s="205"/>
      <c r="C244" s="206"/>
    </row>
    <row r="245" ht="14.65" customHeight="1" spans="1:3">
      <c r="A245" s="207" t="s">
        <v>39</v>
      </c>
      <c r="B245" s="205"/>
      <c r="C245" s="206"/>
    </row>
    <row r="246" ht="14.65" customHeight="1" spans="1:3">
      <c r="A246" s="207" t="s">
        <v>131</v>
      </c>
      <c r="B246" s="205"/>
      <c r="C246" s="206"/>
    </row>
    <row r="247" ht="14.65" customHeight="1" spans="1:3">
      <c r="A247" s="207" t="s">
        <v>46</v>
      </c>
      <c r="B247" s="205"/>
      <c r="C247" s="206"/>
    </row>
    <row r="248" ht="14.65" customHeight="1" spans="1:3">
      <c r="A248" s="207" t="s">
        <v>169</v>
      </c>
      <c r="B248" s="205"/>
      <c r="C248" s="206"/>
    </row>
    <row r="249" ht="14.65" customHeight="1" spans="1:3">
      <c r="A249" s="207" t="s">
        <v>170</v>
      </c>
      <c r="B249" s="205"/>
      <c r="C249" s="206"/>
    </row>
    <row r="250" ht="14.65" customHeight="1" spans="1:3">
      <c r="A250" s="207" t="s">
        <v>171</v>
      </c>
      <c r="B250" s="205"/>
      <c r="C250" s="206"/>
    </row>
    <row r="251" ht="14.65" customHeight="1" spans="1:3">
      <c r="A251" s="207" t="s">
        <v>172</v>
      </c>
      <c r="B251" s="205"/>
      <c r="C251" s="206"/>
    </row>
    <row r="252" ht="14.65" customHeight="1" spans="1:3">
      <c r="A252" s="207" t="s">
        <v>173</v>
      </c>
      <c r="B252" s="205"/>
      <c r="C252" s="206"/>
    </row>
    <row r="253" ht="14.65" customHeight="1" spans="1:3">
      <c r="A253" s="207" t="s">
        <v>174</v>
      </c>
      <c r="B253" s="205"/>
      <c r="C253" s="206"/>
    </row>
    <row r="254" ht="14.65" customHeight="1" spans="1:3">
      <c r="A254" s="207" t="s">
        <v>175</v>
      </c>
      <c r="B254" s="205"/>
      <c r="C254" s="206"/>
    </row>
    <row r="255" ht="14.65" customHeight="1" spans="1:3">
      <c r="A255" s="207" t="s">
        <v>176</v>
      </c>
      <c r="B255" s="205"/>
      <c r="C255" s="206"/>
    </row>
    <row r="256" ht="14.65" customHeight="1" spans="1:3">
      <c r="A256" s="207" t="s">
        <v>177</v>
      </c>
      <c r="B256" s="205"/>
      <c r="C256" s="206"/>
    </row>
    <row r="257" ht="14.65" customHeight="1" spans="1:3">
      <c r="A257" s="207" t="s">
        <v>178</v>
      </c>
      <c r="B257" s="205"/>
      <c r="C257" s="206"/>
    </row>
    <row r="258" ht="14.65" customHeight="1" spans="1:3">
      <c r="A258" s="207" t="s">
        <v>179</v>
      </c>
      <c r="B258" s="205"/>
      <c r="C258" s="206"/>
    </row>
    <row r="259" ht="14.65" customHeight="1" spans="1:3">
      <c r="A259" s="207" t="s">
        <v>180</v>
      </c>
      <c r="B259" s="205"/>
      <c r="C259" s="206"/>
    </row>
    <row r="260" ht="14.65" customHeight="1" spans="1:3">
      <c r="A260" s="207" t="s">
        <v>181</v>
      </c>
      <c r="B260" s="205"/>
      <c r="C260" s="206"/>
    </row>
    <row r="261" ht="14.65" customHeight="1" spans="1:3">
      <c r="A261" s="207" t="s">
        <v>182</v>
      </c>
      <c r="B261" s="205"/>
      <c r="C261" s="206"/>
    </row>
    <row r="262" ht="14.65" customHeight="1" spans="1:3">
      <c r="A262" s="207" t="s">
        <v>183</v>
      </c>
      <c r="B262" s="205"/>
      <c r="C262" s="206"/>
    </row>
    <row r="263" ht="14.65" customHeight="1" spans="1:3">
      <c r="A263" s="207" t="s">
        <v>184</v>
      </c>
      <c r="B263" s="205"/>
      <c r="C263" s="206"/>
    </row>
    <row r="264" ht="14.65" customHeight="1" spans="1:3">
      <c r="A264" s="207" t="s">
        <v>185</v>
      </c>
      <c r="B264" s="205"/>
      <c r="C264" s="206"/>
    </row>
    <row r="265" ht="14.65" customHeight="1" spans="1:3">
      <c r="A265" s="207" t="s">
        <v>186</v>
      </c>
      <c r="B265" s="205"/>
      <c r="C265" s="206"/>
    </row>
    <row r="266" ht="14.65" customHeight="1" spans="1:3">
      <c r="A266" s="207" t="s">
        <v>187</v>
      </c>
      <c r="B266" s="205"/>
      <c r="C266" s="206"/>
    </row>
    <row r="267" ht="14.65" customHeight="1" spans="1:3">
      <c r="A267" s="207" t="s">
        <v>188</v>
      </c>
      <c r="B267" s="205"/>
      <c r="C267" s="206"/>
    </row>
    <row r="268" ht="14.65" customHeight="1" spans="1:3">
      <c r="A268" s="207" t="s">
        <v>189</v>
      </c>
      <c r="B268" s="205"/>
      <c r="C268" s="206"/>
    </row>
    <row r="269" ht="14.65" customHeight="1" spans="1:3">
      <c r="A269" s="207" t="s">
        <v>190</v>
      </c>
      <c r="B269" s="205"/>
      <c r="C269" s="206"/>
    </row>
    <row r="270" ht="14.65" customHeight="1" spans="1:3">
      <c r="A270" s="207" t="s">
        <v>191</v>
      </c>
      <c r="B270" s="205"/>
      <c r="C270" s="206"/>
    </row>
    <row r="271" ht="14.65" customHeight="1" spans="1:3">
      <c r="A271" s="207" t="s">
        <v>192</v>
      </c>
      <c r="B271" s="205"/>
      <c r="C271" s="206"/>
    </row>
    <row r="272" ht="14.65" customHeight="1" spans="1:3">
      <c r="A272" s="207" t="s">
        <v>193</v>
      </c>
      <c r="B272" s="205"/>
      <c r="C272" s="206"/>
    </row>
    <row r="273" ht="14.65" customHeight="1" spans="1:3">
      <c r="A273" s="207" t="s">
        <v>194</v>
      </c>
      <c r="B273" s="205"/>
      <c r="C273" s="206"/>
    </row>
    <row r="274" ht="14.65" customHeight="1" spans="1:3">
      <c r="A274" s="207" t="s">
        <v>37</v>
      </c>
      <c r="B274" s="205"/>
      <c r="C274" s="206"/>
    </row>
    <row r="275" ht="14.65" customHeight="1" spans="1:3">
      <c r="A275" s="207" t="s">
        <v>38</v>
      </c>
      <c r="B275" s="205"/>
      <c r="C275" s="206"/>
    </row>
    <row r="276" ht="14.65" customHeight="1" spans="1:3">
      <c r="A276" s="207" t="s">
        <v>39</v>
      </c>
      <c r="B276" s="205"/>
      <c r="C276" s="206"/>
    </row>
    <row r="277" ht="14.65" customHeight="1" spans="1:3">
      <c r="A277" s="207" t="s">
        <v>46</v>
      </c>
      <c r="B277" s="205"/>
      <c r="C277" s="206"/>
    </row>
    <row r="278" ht="14.65" customHeight="1" spans="1:3">
      <c r="A278" s="207" t="s">
        <v>195</v>
      </c>
      <c r="B278" s="205"/>
      <c r="C278" s="206"/>
    </row>
    <row r="279" ht="14.65" customHeight="1" spans="1:3">
      <c r="A279" s="207" t="s">
        <v>196</v>
      </c>
      <c r="B279" s="205"/>
      <c r="C279" s="206"/>
    </row>
    <row r="280" ht="14.65" customHeight="1" spans="1:3">
      <c r="A280" s="207" t="s">
        <v>197</v>
      </c>
      <c r="B280" s="205"/>
      <c r="C280" s="206"/>
    </row>
    <row r="281" ht="14.65" customHeight="1" spans="1:3">
      <c r="A281" s="207" t="s">
        <v>198</v>
      </c>
      <c r="B281" s="205">
        <f>B282+B286+B288+B290+B298</f>
        <v>268</v>
      </c>
      <c r="C281" s="206"/>
    </row>
    <row r="282" ht="14.65" customHeight="1" spans="1:3">
      <c r="A282" s="204" t="s">
        <v>199</v>
      </c>
      <c r="B282" s="205"/>
      <c r="C282" s="206"/>
    </row>
    <row r="283" ht="14.65" customHeight="1" spans="1:3">
      <c r="A283" s="204" t="s">
        <v>200</v>
      </c>
      <c r="B283" s="205"/>
      <c r="C283" s="206"/>
    </row>
    <row r="284" ht="14.65" customHeight="1" spans="1:3">
      <c r="A284" s="204" t="s">
        <v>201</v>
      </c>
      <c r="B284" s="205"/>
      <c r="C284" s="206"/>
    </row>
    <row r="285" ht="14.65" customHeight="1" spans="1:3">
      <c r="A285" s="204" t="s">
        <v>202</v>
      </c>
      <c r="B285" s="205"/>
      <c r="C285" s="206"/>
    </row>
    <row r="286" ht="14.65" customHeight="1" spans="1:3">
      <c r="A286" s="204" t="s">
        <v>203</v>
      </c>
      <c r="B286" s="205"/>
      <c r="C286" s="206"/>
    </row>
    <row r="287" ht="14.65" customHeight="1" spans="1:3">
      <c r="A287" s="204" t="s">
        <v>204</v>
      </c>
      <c r="B287" s="205"/>
      <c r="C287" s="206"/>
    </row>
    <row r="288" ht="14.65" customHeight="1" spans="1:3">
      <c r="A288" s="204" t="s">
        <v>205</v>
      </c>
      <c r="B288" s="205"/>
      <c r="C288" s="206"/>
    </row>
    <row r="289" ht="14.65" customHeight="1" spans="1:3">
      <c r="A289" s="204" t="s">
        <v>206</v>
      </c>
      <c r="B289" s="205"/>
      <c r="C289" s="206"/>
    </row>
    <row r="290" ht="14.65" customHeight="1" spans="1:3">
      <c r="A290" s="207" t="s">
        <v>207</v>
      </c>
      <c r="B290" s="205">
        <f>SUM(B291:B297)</f>
        <v>268</v>
      </c>
      <c r="C290" s="206"/>
    </row>
    <row r="291" ht="14.65" customHeight="1" spans="1:3">
      <c r="A291" s="207" t="s">
        <v>208</v>
      </c>
      <c r="B291" s="205"/>
      <c r="C291" s="206"/>
    </row>
    <row r="292" ht="14.65" customHeight="1" spans="1:3">
      <c r="A292" s="207" t="s">
        <v>209</v>
      </c>
      <c r="B292" s="205"/>
      <c r="C292" s="206"/>
    </row>
    <row r="293" ht="14.65" customHeight="1" spans="1:3">
      <c r="A293" s="207" t="s">
        <v>210</v>
      </c>
      <c r="B293" s="205"/>
      <c r="C293" s="206"/>
    </row>
    <row r="294" ht="14.65" customHeight="1" spans="1:3">
      <c r="A294" s="207" t="s">
        <v>211</v>
      </c>
      <c r="B294" s="205"/>
      <c r="C294" s="206"/>
    </row>
    <row r="295" ht="14.65" customHeight="1" spans="1:3">
      <c r="A295" s="207" t="s">
        <v>212</v>
      </c>
      <c r="B295" s="205">
        <v>188</v>
      </c>
      <c r="C295" s="206"/>
    </row>
    <row r="296" ht="14.65" customHeight="1" spans="1:3">
      <c r="A296" s="207" t="s">
        <v>213</v>
      </c>
      <c r="B296" s="205"/>
      <c r="C296" s="206"/>
    </row>
    <row r="297" ht="14.65" customHeight="1" spans="1:3">
      <c r="A297" s="207" t="s">
        <v>214</v>
      </c>
      <c r="B297" s="205">
        <v>80</v>
      </c>
      <c r="C297" s="206"/>
    </row>
    <row r="298" ht="14.65" customHeight="1" spans="1:3">
      <c r="A298" s="207" t="s">
        <v>215</v>
      </c>
      <c r="B298" s="205"/>
      <c r="C298" s="206"/>
    </row>
    <row r="299" ht="14.65" customHeight="1" spans="1:3">
      <c r="A299" s="207" t="s">
        <v>216</v>
      </c>
      <c r="B299" s="205"/>
      <c r="C299" s="206"/>
    </row>
    <row r="300" ht="15" customHeight="1" spans="1:3">
      <c r="A300" s="207" t="s">
        <v>217</v>
      </c>
      <c r="B300" s="205">
        <f>B301+B304+B315+B322+B330+B339+B353+B363+B373+B381+B387</f>
        <v>19301</v>
      </c>
      <c r="C300" s="206"/>
    </row>
    <row r="301" ht="14.65" customHeight="1" spans="1:3">
      <c r="A301" s="207" t="s">
        <v>218</v>
      </c>
      <c r="B301" s="205"/>
      <c r="C301" s="206"/>
    </row>
    <row r="302" ht="14.65" customHeight="1" spans="1:3">
      <c r="A302" s="207" t="s">
        <v>219</v>
      </c>
      <c r="B302" s="205"/>
      <c r="C302" s="206"/>
    </row>
    <row r="303" ht="14.65" customHeight="1" spans="1:3">
      <c r="A303" s="207" t="s">
        <v>220</v>
      </c>
      <c r="B303" s="205"/>
      <c r="C303" s="206"/>
    </row>
    <row r="304" ht="14.65" customHeight="1" spans="1:3">
      <c r="A304" s="207" t="s">
        <v>221</v>
      </c>
      <c r="B304" s="205">
        <f>SUM(B305:B314)</f>
        <v>14798</v>
      </c>
      <c r="C304" s="206"/>
    </row>
    <row r="305" ht="14.65" customHeight="1" spans="1:3">
      <c r="A305" s="207" t="s">
        <v>37</v>
      </c>
      <c r="B305" s="205">
        <v>4402</v>
      </c>
      <c r="C305" s="206"/>
    </row>
    <row r="306" ht="14.65" customHeight="1" spans="1:3">
      <c r="A306" s="207" t="s">
        <v>38</v>
      </c>
      <c r="B306" s="205">
        <v>8542</v>
      </c>
      <c r="C306" s="206"/>
    </row>
    <row r="307" ht="14.65" customHeight="1" spans="1:3">
      <c r="A307" s="207" t="s">
        <v>39</v>
      </c>
      <c r="B307" s="205"/>
      <c r="C307" s="206"/>
    </row>
    <row r="308" ht="14.65" customHeight="1" spans="1:3">
      <c r="A308" s="207" t="s">
        <v>77</v>
      </c>
      <c r="B308" s="205">
        <v>503</v>
      </c>
      <c r="C308" s="206"/>
    </row>
    <row r="309" ht="14.65" customHeight="1" spans="1:3">
      <c r="A309" s="207" t="s">
        <v>222</v>
      </c>
      <c r="B309" s="205">
        <v>877</v>
      </c>
      <c r="C309" s="206"/>
    </row>
    <row r="310" ht="14.65" customHeight="1" spans="1:3">
      <c r="A310" s="207" t="s">
        <v>223</v>
      </c>
      <c r="B310" s="205"/>
      <c r="C310" s="206"/>
    </row>
    <row r="311" ht="14.65" customHeight="1" spans="1:3">
      <c r="A311" s="207" t="s">
        <v>224</v>
      </c>
      <c r="B311" s="205"/>
      <c r="C311" s="206"/>
    </row>
    <row r="312" ht="14.65" customHeight="1" spans="1:3">
      <c r="A312" s="207" t="s">
        <v>225</v>
      </c>
      <c r="B312" s="205"/>
      <c r="C312" s="206"/>
    </row>
    <row r="313" ht="14.65" customHeight="1" spans="1:3">
      <c r="A313" s="207" t="s">
        <v>46</v>
      </c>
      <c r="B313" s="205">
        <v>168</v>
      </c>
      <c r="C313" s="206"/>
    </row>
    <row r="314" ht="14.65" customHeight="1" spans="1:3">
      <c r="A314" s="207" t="s">
        <v>226</v>
      </c>
      <c r="B314" s="205">
        <v>306</v>
      </c>
      <c r="C314" s="206"/>
    </row>
    <row r="315" ht="14.65" customHeight="1" spans="1:3">
      <c r="A315" s="207" t="s">
        <v>227</v>
      </c>
      <c r="B315" s="205"/>
      <c r="C315" s="206"/>
    </row>
    <row r="316" ht="14.65" customHeight="1" spans="1:3">
      <c r="A316" s="207" t="s">
        <v>37</v>
      </c>
      <c r="B316" s="205"/>
      <c r="C316" s="206"/>
    </row>
    <row r="317" ht="14.65" customHeight="1" spans="1:3">
      <c r="A317" s="207" t="s">
        <v>38</v>
      </c>
      <c r="B317" s="205"/>
      <c r="C317" s="206"/>
    </row>
    <row r="318" ht="14.65" customHeight="1" spans="1:3">
      <c r="A318" s="207" t="s">
        <v>39</v>
      </c>
      <c r="B318" s="205"/>
      <c r="C318" s="206"/>
    </row>
    <row r="319" ht="14.65" customHeight="1" spans="1:3">
      <c r="A319" s="207" t="s">
        <v>228</v>
      </c>
      <c r="B319" s="205"/>
      <c r="C319" s="206"/>
    </row>
    <row r="320" ht="14.65" customHeight="1" spans="1:3">
      <c r="A320" s="207" t="s">
        <v>46</v>
      </c>
      <c r="B320" s="205"/>
      <c r="C320" s="206"/>
    </row>
    <row r="321" ht="14.65" customHeight="1" spans="1:3">
      <c r="A321" s="207" t="s">
        <v>229</v>
      </c>
      <c r="B321" s="205"/>
      <c r="C321" s="206"/>
    </row>
    <row r="322" ht="14.65" customHeight="1" spans="1:3">
      <c r="A322" s="207" t="s">
        <v>230</v>
      </c>
      <c r="B322" s="205"/>
      <c r="C322" s="206"/>
    </row>
    <row r="323" ht="14.65" customHeight="1" spans="1:3">
      <c r="A323" s="207" t="s">
        <v>37</v>
      </c>
      <c r="B323" s="205"/>
      <c r="C323" s="206"/>
    </row>
    <row r="324" ht="14.65" customHeight="1" spans="1:3">
      <c r="A324" s="207" t="s">
        <v>38</v>
      </c>
      <c r="B324" s="205"/>
      <c r="C324" s="206"/>
    </row>
    <row r="325" ht="14.65" customHeight="1" spans="1:3">
      <c r="A325" s="207" t="s">
        <v>39</v>
      </c>
      <c r="B325" s="205"/>
      <c r="C325" s="206"/>
    </row>
    <row r="326" ht="14.65" customHeight="1" spans="1:3">
      <c r="A326" s="207" t="s">
        <v>231</v>
      </c>
      <c r="B326" s="205"/>
      <c r="C326" s="206"/>
    </row>
    <row r="327" ht="14.65" customHeight="1" spans="1:3">
      <c r="A327" s="207" t="s">
        <v>232</v>
      </c>
      <c r="B327" s="205"/>
      <c r="C327" s="206"/>
    </row>
    <row r="328" ht="14.65" customHeight="1" spans="1:3">
      <c r="A328" s="207" t="s">
        <v>46</v>
      </c>
      <c r="B328" s="205"/>
      <c r="C328" s="206"/>
    </row>
    <row r="329" ht="14.65" customHeight="1" spans="1:3">
      <c r="A329" s="207" t="s">
        <v>233</v>
      </c>
      <c r="B329" s="205"/>
      <c r="C329" s="206"/>
    </row>
    <row r="330" ht="14.65" customHeight="1" spans="1:3">
      <c r="A330" s="207" t="s">
        <v>234</v>
      </c>
      <c r="B330" s="205"/>
      <c r="C330" s="206"/>
    </row>
    <row r="331" ht="14.65" customHeight="1" spans="1:3">
      <c r="A331" s="207" t="s">
        <v>37</v>
      </c>
      <c r="B331" s="205"/>
      <c r="C331" s="206"/>
    </row>
    <row r="332" ht="14.65" customHeight="1" spans="1:3">
      <c r="A332" s="207" t="s">
        <v>38</v>
      </c>
      <c r="B332" s="205"/>
      <c r="C332" s="206"/>
    </row>
    <row r="333" ht="14.65" customHeight="1" spans="1:3">
      <c r="A333" s="207" t="s">
        <v>39</v>
      </c>
      <c r="B333" s="205"/>
      <c r="C333" s="206"/>
    </row>
    <row r="334" ht="14.65" customHeight="1" spans="1:3">
      <c r="A334" s="207" t="s">
        <v>235</v>
      </c>
      <c r="B334" s="205"/>
      <c r="C334" s="206"/>
    </row>
    <row r="335" ht="14.65" customHeight="1" spans="1:3">
      <c r="A335" s="207" t="s">
        <v>236</v>
      </c>
      <c r="B335" s="205"/>
      <c r="C335" s="206"/>
    </row>
    <row r="336" ht="14.65" customHeight="1" spans="1:3">
      <c r="A336" s="207" t="s">
        <v>237</v>
      </c>
      <c r="B336" s="205"/>
      <c r="C336" s="206"/>
    </row>
    <row r="337" ht="14.65" customHeight="1" spans="1:3">
      <c r="A337" s="207" t="s">
        <v>46</v>
      </c>
      <c r="B337" s="205"/>
      <c r="C337" s="206"/>
    </row>
    <row r="338" ht="14.65" customHeight="1" spans="1:3">
      <c r="A338" s="207" t="s">
        <v>238</v>
      </c>
      <c r="B338" s="205"/>
      <c r="C338" s="206"/>
    </row>
    <row r="339" ht="14.65" customHeight="1" spans="1:3">
      <c r="A339" s="207" t="s">
        <v>239</v>
      </c>
      <c r="B339" s="205">
        <f>SUM(B340:B352)</f>
        <v>1351</v>
      </c>
      <c r="C339" s="206"/>
    </row>
    <row r="340" ht="14.65" customHeight="1" spans="1:3">
      <c r="A340" s="207" t="s">
        <v>37</v>
      </c>
      <c r="B340" s="205">
        <v>619</v>
      </c>
      <c r="C340" s="206"/>
    </row>
    <row r="341" ht="14.65" customHeight="1" spans="1:3">
      <c r="A341" s="207" t="s">
        <v>38</v>
      </c>
      <c r="B341" s="205">
        <v>180</v>
      </c>
      <c r="C341" s="206"/>
    </row>
    <row r="342" ht="14.65" customHeight="1" spans="1:3">
      <c r="A342" s="207" t="s">
        <v>39</v>
      </c>
      <c r="B342" s="205"/>
      <c r="C342" s="206"/>
    </row>
    <row r="343" ht="14.65" customHeight="1" spans="1:3">
      <c r="A343" s="207" t="s">
        <v>240</v>
      </c>
      <c r="B343" s="205">
        <v>49</v>
      </c>
      <c r="C343" s="206"/>
    </row>
    <row r="344" ht="14.65" customHeight="1" spans="1:3">
      <c r="A344" s="207" t="s">
        <v>241</v>
      </c>
      <c r="B344" s="205">
        <v>36</v>
      </c>
      <c r="C344" s="206"/>
    </row>
    <row r="345" ht="14.65" customHeight="1" spans="1:3">
      <c r="A345" s="207" t="s">
        <v>242</v>
      </c>
      <c r="B345" s="205">
        <v>45</v>
      </c>
      <c r="C345" s="206"/>
    </row>
    <row r="346" ht="14.65" customHeight="1" spans="1:3">
      <c r="A346" s="207" t="s">
        <v>243</v>
      </c>
      <c r="B346" s="205">
        <v>48</v>
      </c>
      <c r="C346" s="206"/>
    </row>
    <row r="347" ht="14.65" customHeight="1" spans="1:3">
      <c r="A347" s="207" t="s">
        <v>244</v>
      </c>
      <c r="B347" s="205"/>
      <c r="C347" s="206"/>
    </row>
    <row r="348" ht="14.65" customHeight="1" spans="1:3">
      <c r="A348" s="207" t="s">
        <v>245</v>
      </c>
      <c r="B348" s="205">
        <v>23</v>
      </c>
      <c r="C348" s="206"/>
    </row>
    <row r="349" ht="14.65" customHeight="1" spans="1:3">
      <c r="A349" s="207" t="s">
        <v>246</v>
      </c>
      <c r="B349" s="205"/>
      <c r="C349" s="206"/>
    </row>
    <row r="350" ht="14.65" customHeight="1" spans="1:3">
      <c r="A350" s="207" t="s">
        <v>77</v>
      </c>
      <c r="B350" s="205"/>
      <c r="C350" s="206"/>
    </row>
    <row r="351" ht="14.65" customHeight="1" spans="1:3">
      <c r="A351" s="207" t="s">
        <v>46</v>
      </c>
      <c r="B351" s="205">
        <v>113</v>
      </c>
      <c r="C351" s="206"/>
    </row>
    <row r="352" ht="14.65" customHeight="1" spans="1:3">
      <c r="A352" s="207" t="s">
        <v>247</v>
      </c>
      <c r="B352" s="205">
        <v>238</v>
      </c>
      <c r="C352" s="206"/>
    </row>
    <row r="353" ht="14.65" customHeight="1" spans="1:3">
      <c r="A353" s="207" t="s">
        <v>248</v>
      </c>
      <c r="B353" s="205"/>
      <c r="C353" s="206"/>
    </row>
    <row r="354" ht="14.65" customHeight="1" spans="1:3">
      <c r="A354" s="207" t="s">
        <v>37</v>
      </c>
      <c r="B354" s="205"/>
      <c r="C354" s="206"/>
    </row>
    <row r="355" ht="14.65" customHeight="1" spans="1:3">
      <c r="A355" s="207" t="s">
        <v>38</v>
      </c>
      <c r="B355" s="205"/>
      <c r="C355" s="206"/>
    </row>
    <row r="356" ht="14.65" customHeight="1" spans="1:3">
      <c r="A356" s="207" t="s">
        <v>39</v>
      </c>
      <c r="B356" s="205"/>
      <c r="C356" s="206"/>
    </row>
    <row r="357" ht="14.65" customHeight="1" spans="1:3">
      <c r="A357" s="207" t="s">
        <v>249</v>
      </c>
      <c r="B357" s="205"/>
      <c r="C357" s="206"/>
    </row>
    <row r="358" ht="14.65" customHeight="1" spans="1:3">
      <c r="A358" s="207" t="s">
        <v>250</v>
      </c>
      <c r="B358" s="205"/>
      <c r="C358" s="206"/>
    </row>
    <row r="359" ht="14.65" customHeight="1" spans="1:3">
      <c r="A359" s="207" t="s">
        <v>251</v>
      </c>
      <c r="B359" s="205"/>
      <c r="C359" s="206"/>
    </row>
    <row r="360" ht="14.65" customHeight="1" spans="1:3">
      <c r="A360" s="207" t="s">
        <v>77</v>
      </c>
      <c r="B360" s="205"/>
      <c r="C360" s="206"/>
    </row>
    <row r="361" ht="14.65" customHeight="1" spans="1:3">
      <c r="A361" s="207" t="s">
        <v>46</v>
      </c>
      <c r="B361" s="205"/>
      <c r="C361" s="206"/>
    </row>
    <row r="362" ht="14.65" customHeight="1" spans="1:3">
      <c r="A362" s="207" t="s">
        <v>252</v>
      </c>
      <c r="B362" s="205"/>
      <c r="C362" s="206"/>
    </row>
    <row r="363" ht="14.65" customHeight="1" spans="1:3">
      <c r="A363" s="207" t="s">
        <v>253</v>
      </c>
      <c r="B363" s="205"/>
      <c r="C363" s="206"/>
    </row>
    <row r="364" ht="14.65" customHeight="1" spans="1:3">
      <c r="A364" s="207" t="s">
        <v>37</v>
      </c>
      <c r="B364" s="205"/>
      <c r="C364" s="206"/>
    </row>
    <row r="365" ht="14.65" customHeight="1" spans="1:3">
      <c r="A365" s="207" t="s">
        <v>38</v>
      </c>
      <c r="B365" s="205"/>
      <c r="C365" s="206"/>
    </row>
    <row r="366" ht="14.65" customHeight="1" spans="1:3">
      <c r="A366" s="207" t="s">
        <v>39</v>
      </c>
      <c r="B366" s="205"/>
      <c r="C366" s="206"/>
    </row>
    <row r="367" ht="14.65" customHeight="1" spans="1:3">
      <c r="A367" s="207" t="s">
        <v>254</v>
      </c>
      <c r="B367" s="205"/>
      <c r="C367" s="206"/>
    </row>
    <row r="368" ht="14.65" customHeight="1" spans="1:3">
      <c r="A368" s="207" t="s">
        <v>255</v>
      </c>
      <c r="B368" s="205"/>
      <c r="C368" s="206"/>
    </row>
    <row r="369" ht="14.65" customHeight="1" spans="1:3">
      <c r="A369" s="207" t="s">
        <v>256</v>
      </c>
      <c r="B369" s="205"/>
      <c r="C369" s="206"/>
    </row>
    <row r="370" ht="14.65" customHeight="1" spans="1:3">
      <c r="A370" s="207" t="s">
        <v>77</v>
      </c>
      <c r="B370" s="205"/>
      <c r="C370" s="206"/>
    </row>
    <row r="371" ht="14.65" customHeight="1" spans="1:3">
      <c r="A371" s="207" t="s">
        <v>46</v>
      </c>
      <c r="B371" s="205"/>
      <c r="C371" s="206"/>
    </row>
    <row r="372" ht="14.65" customHeight="1" spans="1:3">
      <c r="A372" s="207" t="s">
        <v>257</v>
      </c>
      <c r="B372" s="205"/>
      <c r="C372" s="206"/>
    </row>
    <row r="373" ht="14.65" customHeight="1" spans="1:3">
      <c r="A373" s="207" t="s">
        <v>258</v>
      </c>
      <c r="B373" s="205"/>
      <c r="C373" s="206"/>
    </row>
    <row r="374" ht="14.65" customHeight="1" spans="1:3">
      <c r="A374" s="207" t="s">
        <v>37</v>
      </c>
      <c r="B374" s="205"/>
      <c r="C374" s="206"/>
    </row>
    <row r="375" ht="14.65" customHeight="1" spans="1:3">
      <c r="A375" s="207" t="s">
        <v>38</v>
      </c>
      <c r="B375" s="205"/>
      <c r="C375" s="206"/>
    </row>
    <row r="376" ht="14.65" customHeight="1" spans="1:3">
      <c r="A376" s="207" t="s">
        <v>39</v>
      </c>
      <c r="B376" s="205"/>
      <c r="C376" s="206"/>
    </row>
    <row r="377" ht="14.65" customHeight="1" spans="1:3">
      <c r="A377" s="207" t="s">
        <v>259</v>
      </c>
      <c r="B377" s="205"/>
      <c r="C377" s="206"/>
    </row>
    <row r="378" ht="14.65" customHeight="1" spans="1:3">
      <c r="A378" s="207" t="s">
        <v>260</v>
      </c>
      <c r="B378" s="205"/>
      <c r="C378" s="206"/>
    </row>
    <row r="379" ht="14.65" customHeight="1" spans="1:3">
      <c r="A379" s="207" t="s">
        <v>46</v>
      </c>
      <c r="B379" s="205"/>
      <c r="C379" s="206"/>
    </row>
    <row r="380" ht="14.65" customHeight="1" spans="1:3">
      <c r="A380" s="207" t="s">
        <v>261</v>
      </c>
      <c r="B380" s="205"/>
      <c r="C380" s="206"/>
    </row>
    <row r="381" ht="14.65" customHeight="1" spans="1:3">
      <c r="A381" s="207" t="s">
        <v>262</v>
      </c>
      <c r="B381" s="205"/>
      <c r="C381" s="206"/>
    </row>
    <row r="382" ht="14.65" customHeight="1" spans="1:3">
      <c r="A382" s="207" t="s">
        <v>37</v>
      </c>
      <c r="B382" s="205"/>
      <c r="C382" s="206"/>
    </row>
    <row r="383" ht="14.65" customHeight="1" spans="1:3">
      <c r="A383" s="207" t="s">
        <v>38</v>
      </c>
      <c r="B383" s="205"/>
      <c r="C383" s="206"/>
    </row>
    <row r="384" ht="14.65" customHeight="1" spans="1:3">
      <c r="A384" s="207" t="s">
        <v>77</v>
      </c>
      <c r="B384" s="205"/>
      <c r="C384" s="206"/>
    </row>
    <row r="385" ht="14.65" customHeight="1" spans="1:3">
      <c r="A385" s="207" t="s">
        <v>263</v>
      </c>
      <c r="B385" s="205"/>
      <c r="C385" s="206"/>
    </row>
    <row r="386" ht="14.65" customHeight="1" spans="1:3">
      <c r="A386" s="207" t="s">
        <v>264</v>
      </c>
      <c r="B386" s="205"/>
      <c r="C386" s="206"/>
    </row>
    <row r="387" ht="14.65" customHeight="1" spans="1:3">
      <c r="A387" s="207" t="s">
        <v>265</v>
      </c>
      <c r="B387" s="205">
        <f>SUM(B388:B389)</f>
        <v>3152</v>
      </c>
      <c r="C387" s="206"/>
    </row>
    <row r="388" ht="14.65" customHeight="1" spans="1:3">
      <c r="A388" s="207" t="s">
        <v>266</v>
      </c>
      <c r="B388" s="205"/>
      <c r="C388" s="206"/>
    </row>
    <row r="389" ht="14.65" customHeight="1" spans="1:3">
      <c r="A389" s="207" t="s">
        <v>267</v>
      </c>
      <c r="B389" s="205">
        <v>3152</v>
      </c>
      <c r="C389" s="206"/>
    </row>
    <row r="390" s="197" customFormat="1" ht="14.65" customHeight="1" spans="1:232">
      <c r="A390" s="207" t="s">
        <v>268</v>
      </c>
      <c r="B390" s="205">
        <f>B391+B396+B403+B409+B415+B419+B423+B427+B433+B440</f>
        <v>83123</v>
      </c>
      <c r="C390" s="206"/>
      <c r="D390" s="198"/>
      <c r="E390" s="198"/>
      <c r="F390" s="198"/>
      <c r="G390" s="198"/>
      <c r="H390" s="198"/>
      <c r="I390" s="198"/>
      <c r="J390" s="198"/>
      <c r="K390" s="198"/>
      <c r="L390" s="198"/>
      <c r="M390" s="198"/>
      <c r="N390" s="198"/>
      <c r="O390" s="198"/>
      <c r="P390" s="198"/>
      <c r="Q390" s="198"/>
      <c r="R390" s="198"/>
      <c r="S390" s="198"/>
      <c r="T390" s="198"/>
      <c r="U390" s="198"/>
      <c r="V390" s="198"/>
      <c r="W390" s="198"/>
      <c r="X390" s="198"/>
      <c r="Y390" s="198"/>
      <c r="Z390" s="198"/>
      <c r="AA390" s="198"/>
      <c r="AB390" s="198"/>
      <c r="AC390" s="198"/>
      <c r="AD390" s="198"/>
      <c r="AE390" s="198"/>
      <c r="AF390" s="198"/>
      <c r="AG390" s="198"/>
      <c r="AH390" s="198"/>
      <c r="AI390" s="198"/>
      <c r="AJ390" s="198"/>
      <c r="AK390" s="198"/>
      <c r="AL390" s="198"/>
      <c r="AM390" s="198"/>
      <c r="AN390" s="198"/>
      <c r="AO390" s="198"/>
      <c r="AP390" s="198"/>
      <c r="AQ390" s="198"/>
      <c r="AR390" s="198"/>
      <c r="AS390" s="198"/>
      <c r="AT390" s="198"/>
      <c r="AU390" s="198"/>
      <c r="AV390" s="198"/>
      <c r="AW390" s="198"/>
      <c r="AX390" s="198"/>
      <c r="AY390" s="198"/>
      <c r="AZ390" s="198"/>
      <c r="BA390" s="198"/>
      <c r="BB390" s="198"/>
      <c r="BC390" s="198"/>
      <c r="BD390" s="198"/>
      <c r="BE390" s="198"/>
      <c r="BF390" s="198"/>
      <c r="BG390" s="198"/>
      <c r="BH390" s="198"/>
      <c r="BI390" s="198"/>
      <c r="BJ390" s="198"/>
      <c r="BK390" s="198"/>
      <c r="BL390" s="198"/>
      <c r="BM390" s="198"/>
      <c r="BN390" s="198"/>
      <c r="BO390" s="198"/>
      <c r="BP390" s="198"/>
      <c r="BQ390" s="198"/>
      <c r="BR390" s="198"/>
      <c r="BS390" s="198"/>
      <c r="BT390" s="198"/>
      <c r="BU390" s="198"/>
      <c r="BV390" s="198"/>
      <c r="BW390" s="198"/>
      <c r="BX390" s="198"/>
      <c r="BY390" s="198"/>
      <c r="BZ390" s="198"/>
      <c r="CA390" s="198"/>
      <c r="CB390" s="198"/>
      <c r="CC390" s="198"/>
      <c r="CD390" s="198"/>
      <c r="CE390" s="198"/>
      <c r="CF390" s="198"/>
      <c r="CG390" s="198"/>
      <c r="CH390" s="198"/>
      <c r="CI390" s="198"/>
      <c r="CJ390" s="198"/>
      <c r="CK390" s="198"/>
      <c r="CL390" s="198"/>
      <c r="CM390" s="198"/>
      <c r="CN390" s="198"/>
      <c r="CO390" s="198"/>
      <c r="CP390" s="198"/>
      <c r="CQ390" s="198"/>
      <c r="CR390" s="198"/>
      <c r="CS390" s="198"/>
      <c r="CT390" s="198"/>
      <c r="CU390" s="198"/>
      <c r="CV390" s="198"/>
      <c r="CW390" s="198"/>
      <c r="CX390" s="198"/>
      <c r="CY390" s="198"/>
      <c r="CZ390" s="198"/>
      <c r="DA390" s="198"/>
      <c r="DB390" s="198"/>
      <c r="DC390" s="198"/>
      <c r="DD390" s="198"/>
      <c r="DE390" s="198"/>
      <c r="DF390" s="198"/>
      <c r="DG390" s="198"/>
      <c r="DH390" s="198"/>
      <c r="DI390" s="198"/>
      <c r="DJ390" s="198"/>
      <c r="DK390" s="198"/>
      <c r="DL390" s="198"/>
      <c r="DM390" s="198"/>
      <c r="DN390" s="198"/>
      <c r="DO390" s="198"/>
      <c r="DP390" s="198"/>
      <c r="DQ390" s="198"/>
      <c r="DR390" s="198"/>
      <c r="DS390" s="198"/>
      <c r="DT390" s="198"/>
      <c r="DU390" s="198"/>
      <c r="DV390" s="198"/>
      <c r="DW390" s="198"/>
      <c r="DX390" s="198"/>
      <c r="DY390" s="198"/>
      <c r="DZ390" s="198"/>
      <c r="EA390" s="198"/>
      <c r="EB390" s="198"/>
      <c r="EC390" s="198"/>
      <c r="ED390" s="198"/>
      <c r="EE390" s="198"/>
      <c r="EF390" s="198"/>
      <c r="EG390" s="198"/>
      <c r="EH390" s="198"/>
      <c r="EI390" s="198"/>
      <c r="EJ390" s="198"/>
      <c r="EK390" s="198"/>
      <c r="EL390" s="198"/>
      <c r="EM390" s="198"/>
      <c r="EN390" s="198"/>
      <c r="EO390" s="198"/>
      <c r="EP390" s="198"/>
      <c r="EQ390" s="198"/>
      <c r="ER390" s="198"/>
      <c r="ES390" s="198"/>
      <c r="ET390" s="198"/>
      <c r="EU390" s="198"/>
      <c r="EV390" s="198"/>
      <c r="EW390" s="198"/>
      <c r="EX390" s="198"/>
      <c r="EY390" s="198"/>
      <c r="EZ390" s="198"/>
      <c r="FA390" s="198"/>
      <c r="FB390" s="198"/>
      <c r="FC390" s="198"/>
      <c r="FD390" s="198"/>
      <c r="FE390" s="198"/>
      <c r="FF390" s="198"/>
      <c r="FG390" s="198"/>
      <c r="FH390" s="198"/>
      <c r="FI390" s="198"/>
      <c r="FJ390" s="198"/>
      <c r="FK390" s="198"/>
      <c r="FL390" s="198"/>
      <c r="FM390" s="198"/>
      <c r="FN390" s="198"/>
      <c r="FO390" s="198"/>
      <c r="FP390" s="198"/>
      <c r="FQ390" s="198"/>
      <c r="FR390" s="198"/>
      <c r="FS390" s="198"/>
      <c r="FT390" s="198"/>
      <c r="FU390" s="198"/>
      <c r="FV390" s="198"/>
      <c r="FW390" s="198"/>
      <c r="FX390" s="198"/>
      <c r="FY390" s="198"/>
      <c r="FZ390" s="198"/>
      <c r="GA390" s="198"/>
      <c r="GB390" s="198"/>
      <c r="GC390" s="198"/>
      <c r="GD390" s="198"/>
      <c r="GE390" s="198"/>
      <c r="GF390" s="198"/>
      <c r="GG390" s="198"/>
      <c r="GH390" s="198"/>
      <c r="GI390" s="198"/>
      <c r="GJ390" s="198"/>
      <c r="GK390" s="198"/>
      <c r="GL390" s="198"/>
      <c r="GM390" s="198"/>
      <c r="GN390" s="198"/>
      <c r="GO390" s="198"/>
      <c r="GP390" s="198"/>
      <c r="GQ390" s="198"/>
      <c r="GR390" s="198"/>
      <c r="GS390" s="198"/>
      <c r="GT390" s="198"/>
      <c r="GU390" s="198"/>
      <c r="GV390" s="198"/>
      <c r="GW390" s="198"/>
      <c r="GX390" s="198"/>
      <c r="GY390" s="198"/>
      <c r="GZ390" s="198"/>
      <c r="HA390" s="198"/>
      <c r="HB390" s="198"/>
      <c r="HC390" s="198"/>
      <c r="HD390" s="198"/>
      <c r="HE390" s="198"/>
      <c r="HF390" s="198"/>
      <c r="HG390" s="198"/>
      <c r="HH390" s="198"/>
      <c r="HI390" s="198"/>
      <c r="HJ390" s="198"/>
      <c r="HK390" s="198"/>
      <c r="HL390" s="198"/>
      <c r="HM390" s="198"/>
      <c r="HN390" s="198"/>
      <c r="HO390" s="198"/>
      <c r="HP390" s="198"/>
      <c r="HQ390" s="198"/>
      <c r="HR390" s="198"/>
      <c r="HS390" s="198"/>
      <c r="HT390" s="198"/>
      <c r="HU390" s="198"/>
      <c r="HV390" s="198"/>
      <c r="HW390" s="198"/>
      <c r="HX390" s="198"/>
    </row>
    <row r="391" ht="14.65" customHeight="1" spans="1:3">
      <c r="A391" s="207" t="s">
        <v>269</v>
      </c>
      <c r="B391" s="205">
        <f>SUM(B392:B395)</f>
        <v>1146</v>
      </c>
      <c r="C391" s="206"/>
    </row>
    <row r="392" ht="14.65" customHeight="1" spans="1:3">
      <c r="A392" s="207" t="s">
        <v>37</v>
      </c>
      <c r="B392" s="205">
        <v>145</v>
      </c>
      <c r="C392" s="206"/>
    </row>
    <row r="393" ht="14.65" customHeight="1" spans="1:3">
      <c r="A393" s="207" t="s">
        <v>38</v>
      </c>
      <c r="B393" s="205"/>
      <c r="C393" s="206"/>
    </row>
    <row r="394" ht="14.65" customHeight="1" spans="1:3">
      <c r="A394" s="207" t="s">
        <v>39</v>
      </c>
      <c r="B394" s="205"/>
      <c r="C394" s="206"/>
    </row>
    <row r="395" ht="14.65" customHeight="1" spans="1:3">
      <c r="A395" s="207" t="s">
        <v>270</v>
      </c>
      <c r="B395" s="205">
        <v>1001</v>
      </c>
      <c r="C395" s="206"/>
    </row>
    <row r="396" ht="14.65" customHeight="1" spans="1:3">
      <c r="A396" s="207" t="s">
        <v>271</v>
      </c>
      <c r="B396" s="205">
        <f>SUM(B397:B402)</f>
        <v>71791</v>
      </c>
      <c r="C396" s="206"/>
    </row>
    <row r="397" ht="14.65" customHeight="1" spans="1:3">
      <c r="A397" s="207" t="s">
        <v>272</v>
      </c>
      <c r="B397" s="205">
        <v>6141</v>
      </c>
      <c r="C397" s="206"/>
    </row>
    <row r="398" ht="14.65" customHeight="1" spans="1:3">
      <c r="A398" s="207" t="s">
        <v>273</v>
      </c>
      <c r="B398" s="205">
        <v>18302</v>
      </c>
      <c r="C398" s="206"/>
    </row>
    <row r="399" ht="14.65" customHeight="1" spans="1:3">
      <c r="A399" s="207" t="s">
        <v>274</v>
      </c>
      <c r="B399" s="205">
        <v>18804</v>
      </c>
      <c r="C399" s="206"/>
    </row>
    <row r="400" ht="14.65" customHeight="1" spans="1:3">
      <c r="A400" s="207" t="s">
        <v>275</v>
      </c>
      <c r="B400" s="205">
        <v>10217</v>
      </c>
      <c r="C400" s="206"/>
    </row>
    <row r="401" ht="14.65" customHeight="1" spans="1:3">
      <c r="A401" s="207" t="s">
        <v>276</v>
      </c>
      <c r="B401" s="205"/>
      <c r="C401" s="206"/>
    </row>
    <row r="402" ht="14.65" customHeight="1" spans="1:3">
      <c r="A402" s="207" t="s">
        <v>277</v>
      </c>
      <c r="B402" s="205">
        <v>18327</v>
      </c>
      <c r="C402" s="206"/>
    </row>
    <row r="403" ht="14.65" customHeight="1" spans="1:3">
      <c r="A403" s="207" t="s">
        <v>278</v>
      </c>
      <c r="B403" s="205">
        <f>SUM(B404:B408)</f>
        <v>3983</v>
      </c>
      <c r="C403" s="206"/>
    </row>
    <row r="404" ht="14.65" customHeight="1" spans="1:3">
      <c r="A404" s="207" t="s">
        <v>279</v>
      </c>
      <c r="B404" s="205"/>
      <c r="C404" s="206"/>
    </row>
    <row r="405" ht="14.65" customHeight="1" spans="1:3">
      <c r="A405" s="207" t="s">
        <v>280</v>
      </c>
      <c r="B405" s="205">
        <v>3388</v>
      </c>
      <c r="C405" s="206"/>
    </row>
    <row r="406" ht="14.65" customHeight="1" spans="1:3">
      <c r="A406" s="207" t="s">
        <v>281</v>
      </c>
      <c r="B406" s="205">
        <v>595</v>
      </c>
      <c r="C406" s="206"/>
    </row>
    <row r="407" ht="14.65" customHeight="1" spans="1:3">
      <c r="A407" s="207" t="s">
        <v>282</v>
      </c>
      <c r="B407" s="205"/>
      <c r="C407" s="206"/>
    </row>
    <row r="408" ht="14.65" customHeight="1" spans="1:3">
      <c r="A408" s="207" t="s">
        <v>283</v>
      </c>
      <c r="B408" s="205"/>
      <c r="C408" s="206"/>
    </row>
    <row r="409" ht="14.65" customHeight="1" spans="1:3">
      <c r="A409" s="207" t="s">
        <v>284</v>
      </c>
      <c r="B409" s="205"/>
      <c r="C409" s="206"/>
    </row>
    <row r="410" ht="14.65" customHeight="1" spans="1:3">
      <c r="A410" s="207" t="s">
        <v>285</v>
      </c>
      <c r="B410" s="205"/>
      <c r="C410" s="206"/>
    </row>
    <row r="411" ht="14.65" customHeight="1" spans="1:3">
      <c r="A411" s="207" t="s">
        <v>286</v>
      </c>
      <c r="B411" s="205"/>
      <c r="C411" s="206"/>
    </row>
    <row r="412" ht="14.65" customHeight="1" spans="1:3">
      <c r="A412" s="207" t="s">
        <v>287</v>
      </c>
      <c r="B412" s="205"/>
      <c r="C412" s="206"/>
    </row>
    <row r="413" ht="14.65" customHeight="1" spans="1:3">
      <c r="A413" s="207" t="s">
        <v>288</v>
      </c>
      <c r="B413" s="205"/>
      <c r="C413" s="206"/>
    </row>
    <row r="414" ht="14.65" customHeight="1" spans="1:3">
      <c r="A414" s="207" t="s">
        <v>289</v>
      </c>
      <c r="B414" s="205"/>
      <c r="C414" s="206"/>
    </row>
    <row r="415" ht="14.65" customHeight="1" spans="1:3">
      <c r="A415" s="207" t="s">
        <v>290</v>
      </c>
      <c r="B415" s="205"/>
      <c r="C415" s="206"/>
    </row>
    <row r="416" ht="14.65" customHeight="1" spans="1:3">
      <c r="A416" s="207" t="s">
        <v>291</v>
      </c>
      <c r="B416" s="205"/>
      <c r="C416" s="206"/>
    </row>
    <row r="417" ht="14.65" customHeight="1" spans="1:3">
      <c r="A417" s="207" t="s">
        <v>292</v>
      </c>
      <c r="B417" s="205"/>
      <c r="C417" s="206"/>
    </row>
    <row r="418" ht="14.65" customHeight="1" spans="1:3">
      <c r="A418" s="207" t="s">
        <v>293</v>
      </c>
      <c r="B418" s="205"/>
      <c r="C418" s="206"/>
    </row>
    <row r="419" ht="14.65" customHeight="1" spans="1:3">
      <c r="A419" s="207" t="s">
        <v>294</v>
      </c>
      <c r="B419" s="205"/>
      <c r="C419" s="206"/>
    </row>
    <row r="420" ht="14.65" customHeight="1" spans="1:3">
      <c r="A420" s="207" t="s">
        <v>295</v>
      </c>
      <c r="B420" s="205"/>
      <c r="C420" s="206"/>
    </row>
    <row r="421" ht="14.65" customHeight="1" spans="1:3">
      <c r="A421" s="207" t="s">
        <v>296</v>
      </c>
      <c r="B421" s="205"/>
      <c r="C421" s="206"/>
    </row>
    <row r="422" ht="14.65" customHeight="1" spans="1:3">
      <c r="A422" s="207" t="s">
        <v>297</v>
      </c>
      <c r="B422" s="205"/>
      <c r="C422" s="206"/>
    </row>
    <row r="423" ht="14.65" customHeight="1" spans="1:3">
      <c r="A423" s="207" t="s">
        <v>298</v>
      </c>
      <c r="B423" s="205">
        <f>SUM(B424:B426)</f>
        <v>499</v>
      </c>
      <c r="C423" s="206"/>
    </row>
    <row r="424" ht="14.65" customHeight="1" spans="1:3">
      <c r="A424" s="207" t="s">
        <v>299</v>
      </c>
      <c r="B424" s="205">
        <v>499</v>
      </c>
      <c r="C424" s="206"/>
    </row>
    <row r="425" ht="14.65" customHeight="1" spans="1:3">
      <c r="A425" s="207" t="s">
        <v>300</v>
      </c>
      <c r="B425" s="205"/>
      <c r="C425" s="206"/>
    </row>
    <row r="426" ht="14.65" customHeight="1" spans="1:3">
      <c r="A426" s="207" t="s">
        <v>301</v>
      </c>
      <c r="B426" s="205"/>
      <c r="C426" s="206"/>
    </row>
    <row r="427" ht="14.65" customHeight="1" spans="1:3">
      <c r="A427" s="207" t="s">
        <v>302</v>
      </c>
      <c r="B427" s="205">
        <f>SUM(B428:B432)</f>
        <v>2756</v>
      </c>
      <c r="C427" s="206"/>
    </row>
    <row r="428" ht="14.65" customHeight="1" spans="1:3">
      <c r="A428" s="207" t="s">
        <v>303</v>
      </c>
      <c r="B428" s="205">
        <v>220</v>
      </c>
      <c r="C428" s="206"/>
    </row>
    <row r="429" ht="14.65" customHeight="1" spans="1:3">
      <c r="A429" s="207" t="s">
        <v>304</v>
      </c>
      <c r="B429" s="205">
        <v>2536</v>
      </c>
      <c r="C429" s="206"/>
    </row>
    <row r="430" ht="14.65" customHeight="1" spans="1:3">
      <c r="A430" s="207" t="s">
        <v>305</v>
      </c>
      <c r="B430" s="205"/>
      <c r="C430" s="206"/>
    </row>
    <row r="431" ht="14.65" customHeight="1" spans="1:3">
      <c r="A431" s="207" t="s">
        <v>306</v>
      </c>
      <c r="B431" s="205"/>
      <c r="C431" s="206"/>
    </row>
    <row r="432" ht="14.65" customHeight="1" spans="1:3">
      <c r="A432" s="207" t="s">
        <v>307</v>
      </c>
      <c r="B432" s="205"/>
      <c r="C432" s="206"/>
    </row>
    <row r="433" ht="14.65" customHeight="1" spans="1:3">
      <c r="A433" s="207" t="s">
        <v>308</v>
      </c>
      <c r="B433" s="205">
        <f>SUM(B434:B439)</f>
        <v>2902</v>
      </c>
      <c r="C433" s="206"/>
    </row>
    <row r="434" ht="14.65" customHeight="1" spans="1:3">
      <c r="A434" s="207" t="s">
        <v>309</v>
      </c>
      <c r="B434" s="205"/>
      <c r="C434" s="206"/>
    </row>
    <row r="435" ht="14.65" customHeight="1" spans="1:3">
      <c r="A435" s="207" t="s">
        <v>310</v>
      </c>
      <c r="B435" s="205"/>
      <c r="C435" s="206"/>
    </row>
    <row r="436" ht="14.65" customHeight="1" spans="1:3">
      <c r="A436" s="207" t="s">
        <v>311</v>
      </c>
      <c r="B436" s="205">
        <v>2902</v>
      </c>
      <c r="C436" s="206"/>
    </row>
    <row r="437" ht="14.65" customHeight="1" spans="1:3">
      <c r="A437" s="207" t="s">
        <v>312</v>
      </c>
      <c r="B437" s="205"/>
      <c r="C437" s="206"/>
    </row>
    <row r="438" ht="14.65" customHeight="1" spans="1:3">
      <c r="A438" s="207" t="s">
        <v>313</v>
      </c>
      <c r="B438" s="205"/>
      <c r="C438" s="206"/>
    </row>
    <row r="439" ht="14.65" customHeight="1" spans="1:3">
      <c r="A439" s="207" t="s">
        <v>314</v>
      </c>
      <c r="B439" s="205"/>
      <c r="C439" s="206"/>
    </row>
    <row r="440" ht="14.65" customHeight="1" spans="1:3">
      <c r="A440" s="204" t="s">
        <v>315</v>
      </c>
      <c r="B440" s="205">
        <v>46</v>
      </c>
      <c r="C440" s="206"/>
    </row>
    <row r="441" ht="14.65" customHeight="1" spans="1:3">
      <c r="A441" s="207" t="s">
        <v>316</v>
      </c>
      <c r="B441" s="205">
        <v>46</v>
      </c>
      <c r="C441" s="206"/>
    </row>
    <row r="442" ht="14.65" customHeight="1" spans="1:3">
      <c r="A442" s="207" t="s">
        <v>317</v>
      </c>
      <c r="B442" s="205">
        <f>B443+B448+B457+B463+B468+B473+B478+B485+B489+B493</f>
        <v>2185</v>
      </c>
      <c r="C442" s="206"/>
    </row>
    <row r="443" ht="14.65" customHeight="1" spans="1:3">
      <c r="A443" s="207" t="s">
        <v>318</v>
      </c>
      <c r="B443" s="205">
        <f>B445+B447</f>
        <v>91</v>
      </c>
      <c r="C443" s="206"/>
    </row>
    <row r="444" ht="14.65" customHeight="1" spans="1:3">
      <c r="A444" s="207" t="s">
        <v>37</v>
      </c>
      <c r="B444" s="205"/>
      <c r="C444" s="206"/>
    </row>
    <row r="445" ht="14.65" customHeight="1" spans="1:3">
      <c r="A445" s="207" t="s">
        <v>38</v>
      </c>
      <c r="B445" s="205">
        <v>81</v>
      </c>
      <c r="C445" s="206"/>
    </row>
    <row r="446" ht="14.65" customHeight="1" spans="1:3">
      <c r="A446" s="207" t="s">
        <v>39</v>
      </c>
      <c r="B446" s="205"/>
      <c r="C446" s="206"/>
    </row>
    <row r="447" ht="14.65" customHeight="1" spans="1:3">
      <c r="A447" s="207" t="s">
        <v>319</v>
      </c>
      <c r="B447" s="205">
        <v>10</v>
      </c>
      <c r="C447" s="206"/>
    </row>
    <row r="448" ht="14.65" customHeight="1" spans="1:3">
      <c r="A448" s="207" t="s">
        <v>320</v>
      </c>
      <c r="B448" s="205"/>
      <c r="C448" s="206"/>
    </row>
    <row r="449" ht="14.65" customHeight="1" spans="1:3">
      <c r="A449" s="207" t="s">
        <v>321</v>
      </c>
      <c r="B449" s="205"/>
      <c r="C449" s="206"/>
    </row>
    <row r="450" ht="14.65" customHeight="1" spans="1:3">
      <c r="A450" s="207" t="s">
        <v>322</v>
      </c>
      <c r="B450" s="205"/>
      <c r="C450" s="206"/>
    </row>
    <row r="451" ht="14.65" customHeight="1" spans="1:3">
      <c r="A451" s="207" t="s">
        <v>323</v>
      </c>
      <c r="B451" s="205"/>
      <c r="C451" s="206"/>
    </row>
    <row r="452" ht="14.65" customHeight="1" spans="1:3">
      <c r="A452" s="207" t="s">
        <v>324</v>
      </c>
      <c r="B452" s="205"/>
      <c r="C452" s="206"/>
    </row>
    <row r="453" ht="14.65" customHeight="1" spans="1:3">
      <c r="A453" s="207" t="s">
        <v>325</v>
      </c>
      <c r="B453" s="205"/>
      <c r="C453" s="206"/>
    </row>
    <row r="454" ht="14.65" customHeight="1" spans="1:3">
      <c r="A454" s="207" t="s">
        <v>326</v>
      </c>
      <c r="B454" s="205"/>
      <c r="C454" s="206"/>
    </row>
    <row r="455" ht="14.65" customHeight="1" spans="1:3">
      <c r="A455" s="207" t="s">
        <v>327</v>
      </c>
      <c r="B455" s="205"/>
      <c r="C455" s="206"/>
    </row>
    <row r="456" ht="14.65" customHeight="1" spans="1:3">
      <c r="A456" s="207" t="s">
        <v>328</v>
      </c>
      <c r="B456" s="205"/>
      <c r="C456" s="206"/>
    </row>
    <row r="457" ht="14.65" customHeight="1" spans="1:3">
      <c r="A457" s="207" t="s">
        <v>329</v>
      </c>
      <c r="B457" s="205"/>
      <c r="C457" s="206"/>
    </row>
    <row r="458" ht="14.65" customHeight="1" spans="1:3">
      <c r="A458" s="207" t="s">
        <v>321</v>
      </c>
      <c r="B458" s="205"/>
      <c r="C458" s="206"/>
    </row>
    <row r="459" ht="14.65" customHeight="1" spans="1:3">
      <c r="A459" s="207" t="s">
        <v>330</v>
      </c>
      <c r="B459" s="205"/>
      <c r="C459" s="206"/>
    </row>
    <row r="460" ht="14.65" customHeight="1" spans="1:3">
      <c r="A460" s="207" t="s">
        <v>331</v>
      </c>
      <c r="B460" s="205"/>
      <c r="C460" s="206"/>
    </row>
    <row r="461" ht="14.65" customHeight="1" spans="1:3">
      <c r="A461" s="207" t="s">
        <v>332</v>
      </c>
      <c r="B461" s="205"/>
      <c r="C461" s="206"/>
    </row>
    <row r="462" ht="14.65" customHeight="1" spans="1:3">
      <c r="A462" s="207" t="s">
        <v>333</v>
      </c>
      <c r="B462" s="205"/>
      <c r="C462" s="206"/>
    </row>
    <row r="463" ht="14.65" customHeight="1" spans="1:3">
      <c r="A463" s="207" t="s">
        <v>334</v>
      </c>
      <c r="B463" s="205"/>
      <c r="C463" s="206"/>
    </row>
    <row r="464" ht="14.65" customHeight="1" spans="1:3">
      <c r="A464" s="207" t="s">
        <v>321</v>
      </c>
      <c r="B464" s="205"/>
      <c r="C464" s="206"/>
    </row>
    <row r="465" ht="14.65" customHeight="1" spans="1:3">
      <c r="A465" s="207" t="s">
        <v>335</v>
      </c>
      <c r="B465" s="205"/>
      <c r="C465" s="206"/>
    </row>
    <row r="466" ht="14.65" customHeight="1" spans="1:3">
      <c r="A466" s="207" t="s">
        <v>336</v>
      </c>
      <c r="B466" s="205"/>
      <c r="C466" s="206"/>
    </row>
    <row r="467" ht="14.65" customHeight="1" spans="1:3">
      <c r="A467" s="207" t="s">
        <v>337</v>
      </c>
      <c r="B467" s="205"/>
      <c r="C467" s="206"/>
    </row>
    <row r="468" ht="14.65" customHeight="1" spans="1:3">
      <c r="A468" s="207" t="s">
        <v>338</v>
      </c>
      <c r="B468" s="205"/>
      <c r="C468" s="206"/>
    </row>
    <row r="469" ht="14.65" customHeight="1" spans="1:3">
      <c r="A469" s="207" t="s">
        <v>321</v>
      </c>
      <c r="B469" s="205"/>
      <c r="C469" s="206"/>
    </row>
    <row r="470" ht="14.65" customHeight="1" spans="1:3">
      <c r="A470" s="207" t="s">
        <v>339</v>
      </c>
      <c r="B470" s="205"/>
      <c r="C470" s="206"/>
    </row>
    <row r="471" ht="14.65" customHeight="1" spans="1:3">
      <c r="A471" s="207" t="s">
        <v>340</v>
      </c>
      <c r="B471" s="205"/>
      <c r="C471" s="206"/>
    </row>
    <row r="472" ht="14.65" customHeight="1" spans="1:3">
      <c r="A472" s="207" t="s">
        <v>341</v>
      </c>
      <c r="B472" s="205"/>
      <c r="C472" s="206"/>
    </row>
    <row r="473" ht="14.65" customHeight="1" spans="1:3">
      <c r="A473" s="207" t="s">
        <v>342</v>
      </c>
      <c r="B473" s="205"/>
      <c r="C473" s="206"/>
    </row>
    <row r="474" ht="14.65" customHeight="1" spans="1:3">
      <c r="A474" s="207" t="s">
        <v>343</v>
      </c>
      <c r="B474" s="205"/>
      <c r="C474" s="206"/>
    </row>
    <row r="475" ht="14.65" customHeight="1" spans="1:3">
      <c r="A475" s="207" t="s">
        <v>344</v>
      </c>
      <c r="B475" s="205"/>
      <c r="C475" s="206"/>
    </row>
    <row r="476" ht="14.65" customHeight="1" spans="1:3">
      <c r="A476" s="207" t="s">
        <v>345</v>
      </c>
      <c r="B476" s="205"/>
      <c r="C476" s="206"/>
    </row>
    <row r="477" ht="14.65" customHeight="1" spans="1:3">
      <c r="A477" s="207" t="s">
        <v>346</v>
      </c>
      <c r="B477" s="205"/>
      <c r="C477" s="206"/>
    </row>
    <row r="478" ht="14.65" customHeight="1" spans="1:3">
      <c r="A478" s="207" t="s">
        <v>347</v>
      </c>
      <c r="B478" s="205">
        <f>SUM(B479:B484)</f>
        <v>149</v>
      </c>
      <c r="C478" s="206"/>
    </row>
    <row r="479" ht="14.65" customHeight="1" spans="1:3">
      <c r="A479" s="207" t="s">
        <v>321</v>
      </c>
      <c r="B479" s="205">
        <v>78</v>
      </c>
      <c r="C479" s="206"/>
    </row>
    <row r="480" ht="14.65" customHeight="1" spans="1:3">
      <c r="A480" s="207" t="s">
        <v>348</v>
      </c>
      <c r="B480" s="205">
        <v>60</v>
      </c>
      <c r="C480" s="206"/>
    </row>
    <row r="481" ht="14.65" customHeight="1" spans="1:3">
      <c r="A481" s="207" t="s">
        <v>349</v>
      </c>
      <c r="B481" s="205"/>
      <c r="C481" s="206"/>
    </row>
    <row r="482" ht="14.65" customHeight="1" spans="1:3">
      <c r="A482" s="207" t="s">
        <v>350</v>
      </c>
      <c r="B482" s="205"/>
      <c r="C482" s="206"/>
    </row>
    <row r="483" ht="14.65" customHeight="1" spans="1:3">
      <c r="A483" s="207" t="s">
        <v>351</v>
      </c>
      <c r="B483" s="205"/>
      <c r="C483" s="206"/>
    </row>
    <row r="484" ht="14.65" customHeight="1" spans="1:3">
      <c r="A484" s="207" t="s">
        <v>352</v>
      </c>
      <c r="B484" s="205">
        <v>11</v>
      </c>
      <c r="C484" s="206"/>
    </row>
    <row r="485" ht="14.65" customHeight="1" spans="1:3">
      <c r="A485" s="207" t="s">
        <v>353</v>
      </c>
      <c r="B485" s="205"/>
      <c r="C485" s="206"/>
    </row>
    <row r="486" ht="14.65" customHeight="1" spans="1:3">
      <c r="A486" s="207" t="s">
        <v>354</v>
      </c>
      <c r="B486" s="205"/>
      <c r="C486" s="206"/>
    </row>
    <row r="487" ht="14.65" customHeight="1" spans="1:3">
      <c r="A487" s="207" t="s">
        <v>355</v>
      </c>
      <c r="B487" s="205"/>
      <c r="C487" s="206"/>
    </row>
    <row r="488" ht="14.65" customHeight="1" spans="1:3">
      <c r="A488" s="207" t="s">
        <v>356</v>
      </c>
      <c r="B488" s="205"/>
      <c r="C488" s="206"/>
    </row>
    <row r="489" ht="14.65" customHeight="1" spans="1:3">
      <c r="A489" s="207" t="s">
        <v>357</v>
      </c>
      <c r="B489" s="205"/>
      <c r="C489" s="206"/>
    </row>
    <row r="490" ht="14.65" customHeight="1" spans="1:3">
      <c r="A490" s="207" t="s">
        <v>358</v>
      </c>
      <c r="B490" s="205"/>
      <c r="C490" s="206"/>
    </row>
    <row r="491" ht="14.65" customHeight="1" spans="1:3">
      <c r="A491" s="207" t="s">
        <v>359</v>
      </c>
      <c r="B491" s="205"/>
      <c r="C491" s="206"/>
    </row>
    <row r="492" ht="14.65" customHeight="1" spans="1:3">
      <c r="A492" s="207" t="s">
        <v>360</v>
      </c>
      <c r="B492" s="205"/>
      <c r="C492" s="206"/>
    </row>
    <row r="493" ht="14.65" customHeight="1" spans="1:3">
      <c r="A493" s="207" t="s">
        <v>361</v>
      </c>
      <c r="B493" s="205">
        <f>B497</f>
        <v>1945</v>
      </c>
      <c r="C493" s="206"/>
    </row>
    <row r="494" ht="14.65" customHeight="1" spans="1:3">
      <c r="A494" s="207" t="s">
        <v>362</v>
      </c>
      <c r="B494" s="205"/>
      <c r="C494" s="206"/>
    </row>
    <row r="495" ht="14.65" customHeight="1" spans="1:3">
      <c r="A495" s="207" t="s">
        <v>363</v>
      </c>
      <c r="B495" s="205"/>
      <c r="C495" s="206"/>
    </row>
    <row r="496" ht="14.65" customHeight="1" spans="1:3">
      <c r="A496" s="207" t="s">
        <v>364</v>
      </c>
      <c r="B496" s="205"/>
      <c r="C496" s="206"/>
    </row>
    <row r="497" ht="14.65" customHeight="1" spans="1:3">
      <c r="A497" s="207" t="s">
        <v>365</v>
      </c>
      <c r="B497" s="205">
        <v>1945</v>
      </c>
      <c r="C497" s="206"/>
    </row>
    <row r="498" ht="14.65" customHeight="1" spans="1:3">
      <c r="A498" s="207" t="s">
        <v>366</v>
      </c>
      <c r="B498" s="205">
        <f>B499+B515+B523+B534+B543+B551</f>
        <v>16714</v>
      </c>
      <c r="C498" s="206"/>
    </row>
    <row r="499" ht="14.65" customHeight="1" spans="1:3">
      <c r="A499" s="207" t="s">
        <v>367</v>
      </c>
      <c r="B499" s="205">
        <f>SUM(B500:B514)</f>
        <v>5324</v>
      </c>
      <c r="C499" s="206"/>
    </row>
    <row r="500" ht="14.65" customHeight="1" spans="1:3">
      <c r="A500" s="207" t="s">
        <v>37</v>
      </c>
      <c r="B500" s="205">
        <v>87</v>
      </c>
      <c r="C500" s="206"/>
    </row>
    <row r="501" ht="14.65" customHeight="1" spans="1:3">
      <c r="A501" s="207" t="s">
        <v>38</v>
      </c>
      <c r="B501" s="205"/>
      <c r="C501" s="206"/>
    </row>
    <row r="502" ht="14.65" customHeight="1" spans="1:3">
      <c r="A502" s="207" t="s">
        <v>39</v>
      </c>
      <c r="B502" s="205">
        <v>1</v>
      </c>
      <c r="C502" s="206"/>
    </row>
    <row r="503" ht="14.65" customHeight="1" spans="1:3">
      <c r="A503" s="207" t="s">
        <v>368</v>
      </c>
      <c r="B503" s="205">
        <v>72</v>
      </c>
      <c r="C503" s="206"/>
    </row>
    <row r="504" ht="14.65" customHeight="1" spans="1:3">
      <c r="A504" s="207" t="s">
        <v>369</v>
      </c>
      <c r="B504" s="205"/>
      <c r="C504" s="206"/>
    </row>
    <row r="505" ht="14.65" customHeight="1" spans="1:3">
      <c r="A505" s="207" t="s">
        <v>370</v>
      </c>
      <c r="B505" s="205"/>
      <c r="C505" s="206"/>
    </row>
    <row r="506" ht="14.65" customHeight="1" spans="1:3">
      <c r="A506" s="207" t="s">
        <v>371</v>
      </c>
      <c r="B506" s="205"/>
      <c r="C506" s="206"/>
    </row>
    <row r="507" ht="14.65" customHeight="1" spans="1:3">
      <c r="A507" s="207" t="s">
        <v>372</v>
      </c>
      <c r="B507" s="205"/>
      <c r="C507" s="206"/>
    </row>
    <row r="508" ht="14.65" customHeight="1" spans="1:3">
      <c r="A508" s="207" t="s">
        <v>373</v>
      </c>
      <c r="B508" s="205">
        <v>346</v>
      </c>
      <c r="C508" s="206"/>
    </row>
    <row r="509" ht="14.65" customHeight="1" spans="1:3">
      <c r="A509" s="207" t="s">
        <v>374</v>
      </c>
      <c r="B509" s="205"/>
      <c r="C509" s="206"/>
    </row>
    <row r="510" ht="14.65" customHeight="1" spans="1:3">
      <c r="A510" s="207" t="s">
        <v>375</v>
      </c>
      <c r="B510" s="205">
        <v>45</v>
      </c>
      <c r="C510" s="206"/>
    </row>
    <row r="511" ht="14.65" customHeight="1" spans="1:3">
      <c r="A511" s="207" t="s">
        <v>376</v>
      </c>
      <c r="B511" s="205">
        <v>120</v>
      </c>
      <c r="C511" s="206"/>
    </row>
    <row r="512" ht="14.65" customHeight="1" spans="1:3">
      <c r="A512" s="207" t="s">
        <v>377</v>
      </c>
      <c r="B512" s="205">
        <v>65</v>
      </c>
      <c r="C512" s="206"/>
    </row>
    <row r="513" ht="14.65" customHeight="1" spans="1:3">
      <c r="A513" s="207" t="s">
        <v>378</v>
      </c>
      <c r="B513" s="205">
        <v>85</v>
      </c>
      <c r="C513" s="206"/>
    </row>
    <row r="514" ht="14.65" customHeight="1" spans="1:3">
      <c r="A514" s="207" t="s">
        <v>379</v>
      </c>
      <c r="B514" s="205">
        <v>4503</v>
      </c>
      <c r="C514" s="206"/>
    </row>
    <row r="515" ht="14.65" customHeight="1" spans="1:3">
      <c r="A515" s="207" t="s">
        <v>380</v>
      </c>
      <c r="B515" s="205">
        <f>SUM(B516:B522)</f>
        <v>3207</v>
      </c>
      <c r="C515" s="206"/>
    </row>
    <row r="516" ht="14.65" customHeight="1" spans="1:3">
      <c r="A516" s="207" t="s">
        <v>37</v>
      </c>
      <c r="B516" s="205"/>
      <c r="C516" s="206"/>
    </row>
    <row r="517" ht="14.65" customHeight="1" spans="1:3">
      <c r="A517" s="207" t="s">
        <v>38</v>
      </c>
      <c r="B517" s="205"/>
      <c r="C517" s="206"/>
    </row>
    <row r="518" ht="14.65" customHeight="1" spans="1:3">
      <c r="A518" s="207" t="s">
        <v>39</v>
      </c>
      <c r="B518" s="205"/>
      <c r="C518" s="206"/>
    </row>
    <row r="519" ht="14.65" customHeight="1" spans="1:3">
      <c r="A519" s="207" t="s">
        <v>381</v>
      </c>
      <c r="B519" s="205">
        <v>3130</v>
      </c>
      <c r="C519" s="206"/>
    </row>
    <row r="520" ht="14.65" customHeight="1" spans="1:3">
      <c r="A520" s="207" t="s">
        <v>382</v>
      </c>
      <c r="B520" s="205">
        <v>68</v>
      </c>
      <c r="C520" s="206"/>
    </row>
    <row r="521" ht="14.65" customHeight="1" spans="1:3">
      <c r="A521" s="207" t="s">
        <v>383</v>
      </c>
      <c r="B521" s="205"/>
      <c r="C521" s="206"/>
    </row>
    <row r="522" ht="14.65" customHeight="1" spans="1:3">
      <c r="A522" s="207" t="s">
        <v>384</v>
      </c>
      <c r="B522" s="205">
        <v>9</v>
      </c>
      <c r="C522" s="206"/>
    </row>
    <row r="523" ht="14.65" customHeight="1" spans="1:3">
      <c r="A523" s="207" t="s">
        <v>385</v>
      </c>
      <c r="B523" s="205">
        <f>SUM(B524:B533)</f>
        <v>1187</v>
      </c>
      <c r="C523" s="206"/>
    </row>
    <row r="524" ht="14.65" customHeight="1" spans="1:3">
      <c r="A524" s="207" t="s">
        <v>37</v>
      </c>
      <c r="B524" s="205"/>
      <c r="C524" s="206"/>
    </row>
    <row r="525" ht="14.65" customHeight="1" spans="1:3">
      <c r="A525" s="207" t="s">
        <v>38</v>
      </c>
      <c r="B525" s="205"/>
      <c r="C525" s="206"/>
    </row>
    <row r="526" ht="14.65" customHeight="1" spans="1:3">
      <c r="A526" s="207" t="s">
        <v>39</v>
      </c>
      <c r="B526" s="205"/>
      <c r="C526" s="206"/>
    </row>
    <row r="527" ht="14.65" customHeight="1" spans="1:3">
      <c r="A527" s="207" t="s">
        <v>386</v>
      </c>
      <c r="B527" s="205"/>
      <c r="C527" s="206"/>
    </row>
    <row r="528" ht="14.65" customHeight="1" spans="1:3">
      <c r="A528" s="207" t="s">
        <v>387</v>
      </c>
      <c r="B528" s="205">
        <v>356</v>
      </c>
      <c r="C528" s="206"/>
    </row>
    <row r="529" ht="14.65" customHeight="1" spans="1:3">
      <c r="A529" s="207" t="s">
        <v>388</v>
      </c>
      <c r="B529" s="205"/>
      <c r="C529" s="206"/>
    </row>
    <row r="530" ht="14.65" customHeight="1" spans="1:3">
      <c r="A530" s="207" t="s">
        <v>389</v>
      </c>
      <c r="B530" s="205">
        <v>260</v>
      </c>
      <c r="C530" s="206"/>
    </row>
    <row r="531" ht="14.65" customHeight="1" spans="1:3">
      <c r="A531" s="207" t="s">
        <v>390</v>
      </c>
      <c r="B531" s="205">
        <v>174</v>
      </c>
      <c r="C531" s="206"/>
    </row>
    <row r="532" ht="14.65" customHeight="1" spans="1:3">
      <c r="A532" s="207" t="s">
        <v>391</v>
      </c>
      <c r="B532" s="205"/>
      <c r="C532" s="206"/>
    </row>
    <row r="533" ht="14.65" customHeight="1" spans="1:3">
      <c r="A533" s="207" t="s">
        <v>392</v>
      </c>
      <c r="B533" s="205">
        <v>397</v>
      </c>
      <c r="C533" s="206"/>
    </row>
    <row r="534" ht="14.65" customHeight="1" spans="1:3">
      <c r="A534" s="207" t="s">
        <v>393</v>
      </c>
      <c r="B534" s="205">
        <v>40</v>
      </c>
      <c r="C534" s="206"/>
    </row>
    <row r="535" ht="14.65" customHeight="1" spans="1:3">
      <c r="A535" s="207" t="s">
        <v>37</v>
      </c>
      <c r="B535" s="205"/>
      <c r="C535" s="206"/>
    </row>
    <row r="536" ht="14.65" customHeight="1" spans="1:3">
      <c r="A536" s="207" t="s">
        <v>38</v>
      </c>
      <c r="B536" s="205"/>
      <c r="C536" s="206"/>
    </row>
    <row r="537" ht="14.65" customHeight="1" spans="1:3">
      <c r="A537" s="207" t="s">
        <v>39</v>
      </c>
      <c r="B537" s="205"/>
      <c r="C537" s="206"/>
    </row>
    <row r="538" ht="14.65" customHeight="1" spans="1:3">
      <c r="A538" s="207" t="s">
        <v>394</v>
      </c>
      <c r="B538" s="205"/>
      <c r="C538" s="206"/>
    </row>
    <row r="539" ht="14.65" customHeight="1" spans="1:3">
      <c r="A539" s="207" t="s">
        <v>395</v>
      </c>
      <c r="B539" s="205"/>
      <c r="C539" s="206"/>
    </row>
    <row r="540" ht="14.65" customHeight="1" spans="1:3">
      <c r="A540" s="207" t="s">
        <v>396</v>
      </c>
      <c r="B540" s="205"/>
      <c r="C540" s="206"/>
    </row>
    <row r="541" ht="14.65" customHeight="1" spans="1:3">
      <c r="A541" s="207" t="s">
        <v>397</v>
      </c>
      <c r="B541" s="205"/>
      <c r="C541" s="206"/>
    </row>
    <row r="542" ht="14.65" customHeight="1" spans="1:3">
      <c r="A542" s="207" t="s">
        <v>398</v>
      </c>
      <c r="B542" s="205">
        <v>40</v>
      </c>
      <c r="C542" s="206"/>
    </row>
    <row r="543" ht="14.65" customHeight="1" spans="1:3">
      <c r="A543" s="207" t="s">
        <v>399</v>
      </c>
      <c r="B543" s="205">
        <f>SUM(B544:B550)</f>
        <v>2320</v>
      </c>
      <c r="C543" s="206"/>
    </row>
    <row r="544" ht="14.65" customHeight="1" spans="1:3">
      <c r="A544" s="207" t="s">
        <v>37</v>
      </c>
      <c r="B544" s="205"/>
      <c r="C544" s="206"/>
    </row>
    <row r="545" ht="14.65" customHeight="1" spans="1:3">
      <c r="A545" s="207" t="s">
        <v>38</v>
      </c>
      <c r="B545" s="205"/>
      <c r="C545" s="206"/>
    </row>
    <row r="546" ht="14.65" customHeight="1" spans="1:3">
      <c r="A546" s="207" t="s">
        <v>39</v>
      </c>
      <c r="B546" s="205"/>
      <c r="C546" s="206"/>
    </row>
    <row r="547" ht="14.65" customHeight="1" spans="1:3">
      <c r="A547" s="207" t="s">
        <v>400</v>
      </c>
      <c r="B547" s="205"/>
      <c r="C547" s="206"/>
    </row>
    <row r="548" ht="14.65" customHeight="1" spans="1:3">
      <c r="A548" s="207" t="s">
        <v>401</v>
      </c>
      <c r="B548" s="205">
        <v>43</v>
      </c>
      <c r="C548" s="206"/>
    </row>
    <row r="549" ht="14.65" customHeight="1" spans="1:3">
      <c r="A549" s="207" t="s">
        <v>402</v>
      </c>
      <c r="B549" s="205">
        <v>2277</v>
      </c>
      <c r="C549" s="206"/>
    </row>
    <row r="550" ht="14.65" customHeight="1" spans="1:3">
      <c r="A550" s="207" t="s">
        <v>403</v>
      </c>
      <c r="B550" s="205"/>
      <c r="C550" s="206"/>
    </row>
    <row r="551" ht="14.65" customHeight="1" spans="1:3">
      <c r="A551" s="207" t="s">
        <v>404</v>
      </c>
      <c r="B551" s="205">
        <f>SUM(B552:B554)</f>
        <v>4636</v>
      </c>
      <c r="C551" s="206"/>
    </row>
    <row r="552" ht="14.65" customHeight="1" spans="1:3">
      <c r="A552" s="207" t="s">
        <v>405</v>
      </c>
      <c r="B552" s="205"/>
      <c r="C552" s="206"/>
    </row>
    <row r="553" ht="14.65" customHeight="1" spans="1:3">
      <c r="A553" s="207" t="s">
        <v>406</v>
      </c>
      <c r="B553" s="205">
        <v>745</v>
      </c>
      <c r="C553" s="206"/>
    </row>
    <row r="554" ht="14.65" customHeight="1" spans="1:3">
      <c r="A554" s="207" t="s">
        <v>407</v>
      </c>
      <c r="B554" s="205">
        <v>3891</v>
      </c>
      <c r="C554" s="206"/>
    </row>
    <row r="555" ht="14.65" customHeight="1" spans="1:3">
      <c r="A555" s="207" t="s">
        <v>408</v>
      </c>
      <c r="B555" s="205">
        <f>B556+B575+B585+B598+B608+B617+B624+B632+B641+B647+B650+B653+B659+B662+B666+B670+B678+B681</f>
        <v>99153</v>
      </c>
      <c r="C555" s="206"/>
    </row>
    <row r="556" ht="14.65" customHeight="1" spans="1:3">
      <c r="A556" s="207" t="s">
        <v>409</v>
      </c>
      <c r="B556" s="205">
        <f>SUM(B557:B574)</f>
        <v>2195</v>
      </c>
      <c r="C556" s="206"/>
    </row>
    <row r="557" ht="14.65" customHeight="1" spans="1:3">
      <c r="A557" s="207" t="s">
        <v>37</v>
      </c>
      <c r="B557" s="205">
        <v>211</v>
      </c>
      <c r="C557" s="206"/>
    </row>
    <row r="558" ht="14.65" customHeight="1" spans="1:3">
      <c r="A558" s="207" t="s">
        <v>38</v>
      </c>
      <c r="B558" s="205"/>
      <c r="C558" s="206"/>
    </row>
    <row r="559" ht="14.65" customHeight="1" spans="1:3">
      <c r="A559" s="207" t="s">
        <v>39</v>
      </c>
      <c r="B559" s="205"/>
      <c r="C559" s="206"/>
    </row>
    <row r="560" ht="14.65" customHeight="1" spans="1:3">
      <c r="A560" s="207" t="s">
        <v>410</v>
      </c>
      <c r="B560" s="205"/>
      <c r="C560" s="206"/>
    </row>
    <row r="561" ht="14.65" customHeight="1" spans="1:3">
      <c r="A561" s="207" t="s">
        <v>411</v>
      </c>
      <c r="B561" s="205"/>
      <c r="C561" s="206"/>
    </row>
    <row r="562" ht="14.65" customHeight="1" spans="1:3">
      <c r="A562" s="207" t="s">
        <v>412</v>
      </c>
      <c r="B562" s="205"/>
      <c r="C562" s="206"/>
    </row>
    <row r="563" ht="14.65" customHeight="1" spans="1:3">
      <c r="A563" s="207" t="s">
        <v>413</v>
      </c>
      <c r="B563" s="205"/>
      <c r="C563" s="206"/>
    </row>
    <row r="564" ht="14.65" customHeight="1" spans="1:3">
      <c r="A564" s="207" t="s">
        <v>77</v>
      </c>
      <c r="B564" s="205"/>
      <c r="C564" s="206"/>
    </row>
    <row r="565" ht="14.65" customHeight="1" spans="1:3">
      <c r="A565" s="207" t="s">
        <v>414</v>
      </c>
      <c r="B565" s="205">
        <v>573</v>
      </c>
      <c r="C565" s="206"/>
    </row>
    <row r="566" ht="14.65" customHeight="1" spans="1:3">
      <c r="A566" s="207" t="s">
        <v>415</v>
      </c>
      <c r="B566" s="205"/>
      <c r="C566" s="206"/>
    </row>
    <row r="567" ht="14.65" customHeight="1" spans="1:3">
      <c r="A567" s="207" t="s">
        <v>416</v>
      </c>
      <c r="B567" s="205">
        <v>188</v>
      </c>
      <c r="C567" s="206"/>
    </row>
    <row r="568" ht="14.65" customHeight="1" spans="1:3">
      <c r="A568" s="207" t="s">
        <v>417</v>
      </c>
      <c r="B568" s="205">
        <v>214</v>
      </c>
      <c r="C568" s="206"/>
    </row>
    <row r="569" ht="14.65" customHeight="1" spans="1:3">
      <c r="A569" s="207" t="s">
        <v>418</v>
      </c>
      <c r="B569" s="205"/>
      <c r="C569" s="206"/>
    </row>
    <row r="570" ht="14.65" customHeight="1" spans="1:3">
      <c r="A570" s="207" t="s">
        <v>419</v>
      </c>
      <c r="B570" s="205"/>
      <c r="C570" s="206"/>
    </row>
    <row r="571" ht="14.65" customHeight="1" spans="1:3">
      <c r="A571" s="207" t="s">
        <v>420</v>
      </c>
      <c r="B571" s="205"/>
      <c r="C571" s="206"/>
    </row>
    <row r="572" ht="14.65" customHeight="1" spans="1:3">
      <c r="A572" s="207" t="s">
        <v>421</v>
      </c>
      <c r="B572" s="205"/>
      <c r="C572" s="206"/>
    </row>
    <row r="573" ht="14.65" customHeight="1" spans="1:3">
      <c r="A573" s="207" t="s">
        <v>46</v>
      </c>
      <c r="B573" s="205"/>
      <c r="C573" s="206"/>
    </row>
    <row r="574" ht="14.65" customHeight="1" spans="1:3">
      <c r="A574" s="207" t="s">
        <v>422</v>
      </c>
      <c r="B574" s="205">
        <v>1009</v>
      </c>
      <c r="C574" s="206"/>
    </row>
    <row r="575" s="197" customFormat="1" ht="14.65" customHeight="1" spans="1:232">
      <c r="A575" s="207" t="s">
        <v>423</v>
      </c>
      <c r="B575" s="205">
        <f>SUM(B576:B582)</f>
        <v>542</v>
      </c>
      <c r="C575" s="206"/>
      <c r="D575" s="198"/>
      <c r="E575" s="198"/>
      <c r="F575" s="198"/>
      <c r="G575" s="198"/>
      <c r="H575" s="198"/>
      <c r="I575" s="198"/>
      <c r="J575" s="198"/>
      <c r="K575" s="198"/>
      <c r="L575" s="198"/>
      <c r="M575" s="198"/>
      <c r="N575" s="198"/>
      <c r="O575" s="198"/>
      <c r="P575" s="198"/>
      <c r="Q575" s="198"/>
      <c r="R575" s="198"/>
      <c r="S575" s="198"/>
      <c r="T575" s="198"/>
      <c r="U575" s="198"/>
      <c r="V575" s="198"/>
      <c r="W575" s="198"/>
      <c r="X575" s="198"/>
      <c r="Y575" s="198"/>
      <c r="Z575" s="198"/>
      <c r="AA575" s="198"/>
      <c r="AB575" s="198"/>
      <c r="AC575" s="198"/>
      <c r="AD575" s="198"/>
      <c r="AE575" s="198"/>
      <c r="AF575" s="198"/>
      <c r="AG575" s="198"/>
      <c r="AH575" s="198"/>
      <c r="AI575" s="198"/>
      <c r="AJ575" s="198"/>
      <c r="AK575" s="198"/>
      <c r="AL575" s="198"/>
      <c r="AM575" s="198"/>
      <c r="AN575" s="198"/>
      <c r="AO575" s="198"/>
      <c r="AP575" s="198"/>
      <c r="AQ575" s="198"/>
      <c r="AR575" s="198"/>
      <c r="AS575" s="198"/>
      <c r="AT575" s="198"/>
      <c r="AU575" s="198"/>
      <c r="AV575" s="198"/>
      <c r="AW575" s="198"/>
      <c r="AX575" s="198"/>
      <c r="AY575" s="198"/>
      <c r="AZ575" s="198"/>
      <c r="BA575" s="198"/>
      <c r="BB575" s="198"/>
      <c r="BC575" s="198"/>
      <c r="BD575" s="198"/>
      <c r="BE575" s="198"/>
      <c r="BF575" s="198"/>
      <c r="BG575" s="198"/>
      <c r="BH575" s="198"/>
      <c r="BI575" s="198"/>
      <c r="BJ575" s="198"/>
      <c r="BK575" s="198"/>
      <c r="BL575" s="198"/>
      <c r="BM575" s="198"/>
      <c r="BN575" s="198"/>
      <c r="BO575" s="198"/>
      <c r="BP575" s="198"/>
      <c r="BQ575" s="198"/>
      <c r="BR575" s="198"/>
      <c r="BS575" s="198"/>
      <c r="BT575" s="198"/>
      <c r="BU575" s="198"/>
      <c r="BV575" s="198"/>
      <c r="BW575" s="198"/>
      <c r="BX575" s="198"/>
      <c r="BY575" s="198"/>
      <c r="BZ575" s="198"/>
      <c r="CA575" s="198"/>
      <c r="CB575" s="198"/>
      <c r="CC575" s="198"/>
      <c r="CD575" s="198"/>
      <c r="CE575" s="198"/>
      <c r="CF575" s="198"/>
      <c r="CG575" s="198"/>
      <c r="CH575" s="198"/>
      <c r="CI575" s="198"/>
      <c r="CJ575" s="198"/>
      <c r="CK575" s="198"/>
      <c r="CL575" s="198"/>
      <c r="CM575" s="198"/>
      <c r="CN575" s="198"/>
      <c r="CO575" s="198"/>
      <c r="CP575" s="198"/>
      <c r="CQ575" s="198"/>
      <c r="CR575" s="198"/>
      <c r="CS575" s="198"/>
      <c r="CT575" s="198"/>
      <c r="CU575" s="198"/>
      <c r="CV575" s="198"/>
      <c r="CW575" s="198"/>
      <c r="CX575" s="198"/>
      <c r="CY575" s="198"/>
      <c r="CZ575" s="198"/>
      <c r="DA575" s="198"/>
      <c r="DB575" s="198"/>
      <c r="DC575" s="198"/>
      <c r="DD575" s="198"/>
      <c r="DE575" s="198"/>
      <c r="DF575" s="198"/>
      <c r="DG575" s="198"/>
      <c r="DH575" s="198"/>
      <c r="DI575" s="198"/>
      <c r="DJ575" s="198"/>
      <c r="DK575" s="198"/>
      <c r="DL575" s="198"/>
      <c r="DM575" s="198"/>
      <c r="DN575" s="198"/>
      <c r="DO575" s="198"/>
      <c r="DP575" s="198"/>
      <c r="DQ575" s="198"/>
      <c r="DR575" s="198"/>
      <c r="DS575" s="198"/>
      <c r="DT575" s="198"/>
      <c r="DU575" s="198"/>
      <c r="DV575" s="198"/>
      <c r="DW575" s="198"/>
      <c r="DX575" s="198"/>
      <c r="DY575" s="198"/>
      <c r="DZ575" s="198"/>
      <c r="EA575" s="198"/>
      <c r="EB575" s="198"/>
      <c r="EC575" s="198"/>
      <c r="ED575" s="198"/>
      <c r="EE575" s="198"/>
      <c r="EF575" s="198"/>
      <c r="EG575" s="198"/>
      <c r="EH575" s="198"/>
      <c r="EI575" s="198"/>
      <c r="EJ575" s="198"/>
      <c r="EK575" s="198"/>
      <c r="EL575" s="198"/>
      <c r="EM575" s="198"/>
      <c r="EN575" s="198"/>
      <c r="EO575" s="198"/>
      <c r="EP575" s="198"/>
      <c r="EQ575" s="198"/>
      <c r="ER575" s="198"/>
      <c r="ES575" s="198"/>
      <c r="ET575" s="198"/>
      <c r="EU575" s="198"/>
      <c r="EV575" s="198"/>
      <c r="EW575" s="198"/>
      <c r="EX575" s="198"/>
      <c r="EY575" s="198"/>
      <c r="EZ575" s="198"/>
      <c r="FA575" s="198"/>
      <c r="FB575" s="198"/>
      <c r="FC575" s="198"/>
      <c r="FD575" s="198"/>
      <c r="FE575" s="198"/>
      <c r="FF575" s="198"/>
      <c r="FG575" s="198"/>
      <c r="FH575" s="198"/>
      <c r="FI575" s="198"/>
      <c r="FJ575" s="198"/>
      <c r="FK575" s="198"/>
      <c r="FL575" s="198"/>
      <c r="FM575" s="198"/>
      <c r="FN575" s="198"/>
      <c r="FO575" s="198"/>
      <c r="FP575" s="198"/>
      <c r="FQ575" s="198"/>
      <c r="FR575" s="198"/>
      <c r="FS575" s="198"/>
      <c r="FT575" s="198"/>
      <c r="FU575" s="198"/>
      <c r="FV575" s="198"/>
      <c r="FW575" s="198"/>
      <c r="FX575" s="198"/>
      <c r="FY575" s="198"/>
      <c r="FZ575" s="198"/>
      <c r="GA575" s="198"/>
      <c r="GB575" s="198"/>
      <c r="GC575" s="198"/>
      <c r="GD575" s="198"/>
      <c r="GE575" s="198"/>
      <c r="GF575" s="198"/>
      <c r="GG575" s="198"/>
      <c r="GH575" s="198"/>
      <c r="GI575" s="198"/>
      <c r="GJ575" s="198"/>
      <c r="GK575" s="198"/>
      <c r="GL575" s="198"/>
      <c r="GM575" s="198"/>
      <c r="GN575" s="198"/>
      <c r="GO575" s="198"/>
      <c r="GP575" s="198"/>
      <c r="GQ575" s="198"/>
      <c r="GR575" s="198"/>
      <c r="GS575" s="198"/>
      <c r="GT575" s="198"/>
      <c r="GU575" s="198"/>
      <c r="GV575" s="198"/>
      <c r="GW575" s="198"/>
      <c r="GX575" s="198"/>
      <c r="GY575" s="198"/>
      <c r="GZ575" s="198"/>
      <c r="HA575" s="198"/>
      <c r="HB575" s="198"/>
      <c r="HC575" s="198"/>
      <c r="HD575" s="198"/>
      <c r="HE575" s="198"/>
      <c r="HF575" s="198"/>
      <c r="HG575" s="198"/>
      <c r="HH575" s="198"/>
      <c r="HI575" s="198"/>
      <c r="HJ575" s="198"/>
      <c r="HK575" s="198"/>
      <c r="HL575" s="198"/>
      <c r="HM575" s="198"/>
      <c r="HN575" s="198"/>
      <c r="HO575" s="198"/>
      <c r="HP575" s="198"/>
      <c r="HQ575" s="198"/>
      <c r="HR575" s="198"/>
      <c r="HS575" s="198"/>
      <c r="HT575" s="198"/>
      <c r="HU575" s="198"/>
      <c r="HV575" s="198"/>
      <c r="HW575" s="198"/>
      <c r="HX575" s="198"/>
    </row>
    <row r="576" ht="14.65" customHeight="1" spans="1:3">
      <c r="A576" s="207" t="s">
        <v>37</v>
      </c>
      <c r="B576" s="205">
        <v>124</v>
      </c>
      <c r="C576" s="206"/>
    </row>
    <row r="577" ht="14.65" customHeight="1" spans="1:3">
      <c r="A577" s="207" t="s">
        <v>38</v>
      </c>
      <c r="B577" s="205"/>
      <c r="C577" s="206"/>
    </row>
    <row r="578" ht="14.65" customHeight="1" spans="1:3">
      <c r="A578" s="207" t="s">
        <v>39</v>
      </c>
      <c r="B578" s="205"/>
      <c r="C578" s="206"/>
    </row>
    <row r="579" ht="14.65" customHeight="1" spans="1:3">
      <c r="A579" s="207" t="s">
        <v>424</v>
      </c>
      <c r="B579" s="205">
        <v>4</v>
      </c>
      <c r="C579" s="206"/>
    </row>
    <row r="580" ht="14.65" customHeight="1" spans="1:3">
      <c r="A580" s="207" t="s">
        <v>425</v>
      </c>
      <c r="B580" s="205">
        <v>26</v>
      </c>
      <c r="C580" s="206"/>
    </row>
    <row r="581" ht="14.65" customHeight="1" spans="1:3">
      <c r="A581" s="207" t="s">
        <v>426</v>
      </c>
      <c r="B581" s="205">
        <v>6</v>
      </c>
      <c r="C581" s="206"/>
    </row>
    <row r="582" ht="14.65" customHeight="1" spans="1:3">
      <c r="A582" s="207" t="s">
        <v>427</v>
      </c>
      <c r="B582" s="205">
        <v>382</v>
      </c>
      <c r="C582" s="206"/>
    </row>
    <row r="583" ht="14.65" customHeight="1" spans="1:3">
      <c r="A583" s="207" t="s">
        <v>428</v>
      </c>
      <c r="B583" s="205"/>
      <c r="C583" s="206"/>
    </row>
    <row r="584" ht="14.65" customHeight="1" spans="1:3">
      <c r="A584" s="207" t="s">
        <v>429</v>
      </c>
      <c r="B584" s="205"/>
      <c r="C584" s="206"/>
    </row>
    <row r="585" ht="14.65" customHeight="1" spans="1:3">
      <c r="A585" s="207" t="s">
        <v>430</v>
      </c>
      <c r="B585" s="205">
        <f>SUM(B586:B593)</f>
        <v>46145</v>
      </c>
      <c r="C585" s="206"/>
    </row>
    <row r="586" ht="14.65" customHeight="1" spans="1:3">
      <c r="A586" s="207" t="s">
        <v>431</v>
      </c>
      <c r="B586" s="205">
        <v>1298</v>
      </c>
      <c r="C586" s="206"/>
    </row>
    <row r="587" ht="14.65" customHeight="1" spans="1:3">
      <c r="A587" s="207" t="s">
        <v>432</v>
      </c>
      <c r="B587" s="205">
        <v>6165</v>
      </c>
      <c r="C587" s="206"/>
    </row>
    <row r="588" ht="14.65" customHeight="1" spans="1:3">
      <c r="A588" s="207" t="s">
        <v>433</v>
      </c>
      <c r="B588" s="205">
        <v>264</v>
      </c>
      <c r="C588" s="206"/>
    </row>
    <row r="589" ht="14.65" customHeight="1" spans="1:3">
      <c r="A589" s="207" t="s">
        <v>434</v>
      </c>
      <c r="B589" s="205">
        <v>10381</v>
      </c>
      <c r="C589" s="206"/>
    </row>
    <row r="590" ht="14.65" customHeight="1" spans="1:3">
      <c r="A590" s="207" t="s">
        <v>435</v>
      </c>
      <c r="B590" s="205">
        <v>5491</v>
      </c>
      <c r="C590" s="206"/>
    </row>
    <row r="591" ht="14.65" customHeight="1" spans="1:3">
      <c r="A591" s="207" t="s">
        <v>436</v>
      </c>
      <c r="B591" s="205">
        <v>22525</v>
      </c>
      <c r="C591" s="206"/>
    </row>
    <row r="592" ht="14.65" customHeight="1" spans="1:3">
      <c r="A592" s="207" t="s">
        <v>437</v>
      </c>
      <c r="B592" s="205">
        <v>21</v>
      </c>
      <c r="C592" s="206"/>
    </row>
    <row r="593" ht="14.65" customHeight="1" spans="1:3">
      <c r="A593" s="207" t="s">
        <v>438</v>
      </c>
      <c r="B593" s="205"/>
      <c r="C593" s="206"/>
    </row>
    <row r="594" ht="14.65" customHeight="1" spans="1:3">
      <c r="A594" s="207" t="s">
        <v>439</v>
      </c>
      <c r="B594" s="205"/>
      <c r="C594" s="206"/>
    </row>
    <row r="595" ht="14.65" customHeight="1" spans="1:3">
      <c r="A595" s="207" t="s">
        <v>440</v>
      </c>
      <c r="B595" s="205"/>
      <c r="C595" s="206"/>
    </row>
    <row r="596" ht="14.65" customHeight="1" spans="1:3">
      <c r="A596" s="207" t="s">
        <v>441</v>
      </c>
      <c r="B596" s="205"/>
      <c r="C596" s="206"/>
    </row>
    <row r="597" ht="14.65" customHeight="1" spans="1:3">
      <c r="A597" s="207" t="s">
        <v>442</v>
      </c>
      <c r="B597" s="205"/>
      <c r="C597" s="206"/>
    </row>
    <row r="598" ht="14.65" customHeight="1" spans="1:3">
      <c r="A598" s="207" t="s">
        <v>443</v>
      </c>
      <c r="B598" s="205">
        <f>SUM(B599:B607)</f>
        <v>6373</v>
      </c>
      <c r="C598" s="206"/>
    </row>
    <row r="599" ht="14.65" customHeight="1" spans="1:3">
      <c r="A599" s="207" t="s">
        <v>444</v>
      </c>
      <c r="B599" s="205"/>
      <c r="C599" s="206"/>
    </row>
    <row r="600" ht="14.65" customHeight="1" spans="1:3">
      <c r="A600" s="207" t="s">
        <v>445</v>
      </c>
      <c r="B600" s="205"/>
      <c r="C600" s="206"/>
    </row>
    <row r="601" ht="14.65" customHeight="1" spans="1:3">
      <c r="A601" s="207" t="s">
        <v>446</v>
      </c>
      <c r="B601" s="205">
        <v>100</v>
      </c>
      <c r="C601" s="206"/>
    </row>
    <row r="602" ht="14.65" customHeight="1" spans="1:3">
      <c r="A602" s="207" t="s">
        <v>447</v>
      </c>
      <c r="B602" s="205">
        <v>2201</v>
      </c>
      <c r="C602" s="206"/>
    </row>
    <row r="603" ht="14.65" customHeight="1" spans="1:3">
      <c r="A603" s="207" t="s">
        <v>448</v>
      </c>
      <c r="B603" s="205"/>
      <c r="C603" s="206"/>
    </row>
    <row r="604" ht="14.65" customHeight="1" spans="1:3">
      <c r="A604" s="207" t="s">
        <v>449</v>
      </c>
      <c r="B604" s="205"/>
      <c r="C604" s="206"/>
    </row>
    <row r="605" ht="14.65" customHeight="1" spans="1:3">
      <c r="A605" s="207" t="s">
        <v>450</v>
      </c>
      <c r="B605" s="205"/>
      <c r="C605" s="206"/>
    </row>
    <row r="606" ht="14.65" customHeight="1" spans="1:3">
      <c r="A606" s="207" t="s">
        <v>451</v>
      </c>
      <c r="B606" s="205"/>
      <c r="C606" s="206"/>
    </row>
    <row r="607" ht="14.65" customHeight="1" spans="1:3">
      <c r="A607" s="207" t="s">
        <v>452</v>
      </c>
      <c r="B607" s="205">
        <v>4072</v>
      </c>
      <c r="C607" s="206"/>
    </row>
    <row r="608" ht="14.65" customHeight="1" spans="1:3">
      <c r="A608" s="207" t="s">
        <v>453</v>
      </c>
      <c r="B608" s="205">
        <f>SUM(B609:B616)</f>
        <v>7498</v>
      </c>
      <c r="C608" s="206"/>
    </row>
    <row r="609" ht="14.65" customHeight="1" spans="1:3">
      <c r="A609" s="207" t="s">
        <v>454</v>
      </c>
      <c r="B609" s="205">
        <v>1303</v>
      </c>
      <c r="C609" s="206"/>
    </row>
    <row r="610" ht="14.65" customHeight="1" spans="1:3">
      <c r="A610" s="207" t="s">
        <v>455</v>
      </c>
      <c r="B610" s="205">
        <v>68</v>
      </c>
      <c r="C610" s="206"/>
    </row>
    <row r="611" ht="14.65" customHeight="1" spans="1:3">
      <c r="A611" s="207" t="s">
        <v>456</v>
      </c>
      <c r="B611" s="205">
        <v>148</v>
      </c>
      <c r="C611" s="206"/>
    </row>
    <row r="612" ht="14.65" customHeight="1" spans="1:3">
      <c r="A612" s="207" t="s">
        <v>457</v>
      </c>
      <c r="B612" s="205">
        <v>1932</v>
      </c>
      <c r="C612" s="206"/>
    </row>
    <row r="613" ht="14.65" customHeight="1" spans="1:3">
      <c r="A613" s="207" t="s">
        <v>458</v>
      </c>
      <c r="B613" s="205"/>
      <c r="C613" s="206"/>
    </row>
    <row r="614" ht="14.65" customHeight="1" spans="1:3">
      <c r="A614" s="207" t="s">
        <v>459</v>
      </c>
      <c r="B614" s="205">
        <v>117</v>
      </c>
      <c r="C614" s="206"/>
    </row>
    <row r="615" ht="14.65" customHeight="1" spans="1:3">
      <c r="A615" s="207" t="s">
        <v>460</v>
      </c>
      <c r="B615" s="205">
        <v>67</v>
      </c>
      <c r="C615" s="206"/>
    </row>
    <row r="616" ht="14.65" customHeight="1" spans="1:3">
      <c r="A616" s="207" t="s">
        <v>461</v>
      </c>
      <c r="B616" s="205">
        <v>3863</v>
      </c>
      <c r="C616" s="206"/>
    </row>
    <row r="617" ht="14.65" customHeight="1" spans="1:3">
      <c r="A617" s="207" t="s">
        <v>462</v>
      </c>
      <c r="B617" s="205">
        <f>SUM(B618:B623)</f>
        <v>1383</v>
      </c>
      <c r="C617" s="206"/>
    </row>
    <row r="618" ht="14.65" customHeight="1" spans="1:3">
      <c r="A618" s="207" t="s">
        <v>463</v>
      </c>
      <c r="B618" s="205">
        <v>220</v>
      </c>
      <c r="C618" s="206"/>
    </row>
    <row r="619" ht="14.65" customHeight="1" spans="1:3">
      <c r="A619" s="207" t="s">
        <v>464</v>
      </c>
      <c r="B619" s="205">
        <v>360</v>
      </c>
      <c r="C619" s="206"/>
    </row>
    <row r="620" ht="14.65" customHeight="1" spans="1:3">
      <c r="A620" s="207" t="s">
        <v>465</v>
      </c>
      <c r="B620" s="205">
        <v>99</v>
      </c>
      <c r="C620" s="206"/>
    </row>
    <row r="621" ht="14.65" customHeight="1" spans="1:3">
      <c r="A621" s="207" t="s">
        <v>466</v>
      </c>
      <c r="B621" s="205">
        <v>259</v>
      </c>
      <c r="C621" s="206"/>
    </row>
    <row r="622" ht="14.65" customHeight="1" spans="1:3">
      <c r="A622" s="207" t="s">
        <v>467</v>
      </c>
      <c r="B622" s="205">
        <v>25</v>
      </c>
      <c r="C622" s="206"/>
    </row>
    <row r="623" ht="14.65" customHeight="1" spans="1:3">
      <c r="A623" s="207" t="s">
        <v>468</v>
      </c>
      <c r="B623" s="205">
        <v>420</v>
      </c>
      <c r="C623" s="206"/>
    </row>
    <row r="624" ht="14.65" customHeight="1" spans="1:3">
      <c r="A624" s="207" t="s">
        <v>469</v>
      </c>
      <c r="B624" s="205">
        <f>SUM(B625:B631)</f>
        <v>3301</v>
      </c>
      <c r="C624" s="206"/>
    </row>
    <row r="625" ht="14.65" customHeight="1" spans="1:3">
      <c r="A625" s="207" t="s">
        <v>470</v>
      </c>
      <c r="B625" s="205">
        <v>265</v>
      </c>
      <c r="C625" s="206"/>
    </row>
    <row r="626" ht="14.65" customHeight="1" spans="1:3">
      <c r="A626" s="207" t="s">
        <v>471</v>
      </c>
      <c r="B626" s="205">
        <v>1091</v>
      </c>
      <c r="C626" s="206"/>
    </row>
    <row r="627" ht="14.65" customHeight="1" spans="1:3">
      <c r="A627" s="207" t="s">
        <v>472</v>
      </c>
      <c r="B627" s="205"/>
      <c r="C627" s="206"/>
    </row>
    <row r="628" ht="14.65" customHeight="1" spans="1:3">
      <c r="A628" s="207" t="s">
        <v>473</v>
      </c>
      <c r="B628" s="205">
        <v>848</v>
      </c>
      <c r="C628" s="206"/>
    </row>
    <row r="629" ht="14.65" customHeight="1" spans="1:3">
      <c r="A629" s="207" t="s">
        <v>474</v>
      </c>
      <c r="B629" s="205"/>
      <c r="C629" s="206"/>
    </row>
    <row r="630" ht="14.65" customHeight="1" spans="1:3">
      <c r="A630" s="207" t="s">
        <v>475</v>
      </c>
      <c r="B630" s="205">
        <v>1097</v>
      </c>
      <c r="C630" s="206"/>
    </row>
    <row r="631" ht="14.65" customHeight="1" spans="1:3">
      <c r="A631" s="207" t="s">
        <v>476</v>
      </c>
      <c r="B631" s="205"/>
      <c r="C631" s="206"/>
    </row>
    <row r="632" ht="14.65" customHeight="1" spans="1:3">
      <c r="A632" s="207" t="s">
        <v>477</v>
      </c>
      <c r="B632" s="205">
        <f>SUM(B633:B640)</f>
        <v>2303</v>
      </c>
      <c r="C632" s="206"/>
    </row>
    <row r="633" ht="14.65" customHeight="1" spans="1:3">
      <c r="A633" s="207" t="s">
        <v>37</v>
      </c>
      <c r="B633" s="205">
        <v>61</v>
      </c>
      <c r="C633" s="206"/>
    </row>
    <row r="634" ht="14.65" customHeight="1" spans="1:3">
      <c r="A634" s="207" t="s">
        <v>38</v>
      </c>
      <c r="B634" s="205">
        <v>17</v>
      </c>
      <c r="C634" s="206"/>
    </row>
    <row r="635" ht="14.65" customHeight="1" spans="1:3">
      <c r="A635" s="207" t="s">
        <v>39</v>
      </c>
      <c r="B635" s="205"/>
      <c r="C635" s="206"/>
    </row>
    <row r="636" ht="14.65" customHeight="1" spans="1:3">
      <c r="A636" s="207" t="s">
        <v>478</v>
      </c>
      <c r="B636" s="205">
        <v>318</v>
      </c>
      <c r="C636" s="206"/>
    </row>
    <row r="637" ht="14.65" customHeight="1" spans="1:3">
      <c r="A637" s="207" t="s">
        <v>479</v>
      </c>
      <c r="B637" s="205">
        <v>15</v>
      </c>
      <c r="C637" s="206"/>
    </row>
    <row r="638" ht="14.65" customHeight="1" spans="1:3">
      <c r="A638" s="207" t="s">
        <v>480</v>
      </c>
      <c r="B638" s="205"/>
      <c r="C638" s="206"/>
    </row>
    <row r="639" ht="14.65" customHeight="1" spans="1:3">
      <c r="A639" s="207" t="s">
        <v>481</v>
      </c>
      <c r="B639" s="205">
        <v>1346</v>
      </c>
      <c r="C639" s="206"/>
    </row>
    <row r="640" ht="14.65" customHeight="1" spans="1:3">
      <c r="A640" s="207" t="s">
        <v>482</v>
      </c>
      <c r="B640" s="205">
        <v>546</v>
      </c>
      <c r="C640" s="206"/>
    </row>
    <row r="641" ht="14.65" customHeight="1" spans="1:3">
      <c r="A641" s="207" t="s">
        <v>483</v>
      </c>
      <c r="B641" s="205">
        <f>SUM(B642:B646)</f>
        <v>119</v>
      </c>
      <c r="C641" s="206"/>
    </row>
    <row r="642" ht="14.65" customHeight="1" spans="1:3">
      <c r="A642" s="207" t="s">
        <v>37</v>
      </c>
      <c r="B642" s="205">
        <v>70</v>
      </c>
      <c r="C642" s="206"/>
    </row>
    <row r="643" ht="14.65" customHeight="1" spans="1:3">
      <c r="A643" s="207" t="s">
        <v>38</v>
      </c>
      <c r="B643" s="205">
        <v>28</v>
      </c>
      <c r="C643" s="206"/>
    </row>
    <row r="644" ht="14.65" customHeight="1" spans="1:3">
      <c r="A644" s="207" t="s">
        <v>39</v>
      </c>
      <c r="B644" s="205"/>
      <c r="C644" s="206"/>
    </row>
    <row r="645" ht="14.65" customHeight="1" spans="1:3">
      <c r="A645" s="204" t="s">
        <v>46</v>
      </c>
      <c r="B645" s="205"/>
      <c r="C645" s="206"/>
    </row>
    <row r="646" ht="14.65" customHeight="1" spans="1:3">
      <c r="A646" s="207" t="s">
        <v>484</v>
      </c>
      <c r="B646" s="205">
        <v>21</v>
      </c>
      <c r="C646" s="206"/>
    </row>
    <row r="647" ht="14.65" customHeight="1" spans="1:3">
      <c r="A647" s="207" t="s">
        <v>485</v>
      </c>
      <c r="B647" s="205">
        <f>SUM(B648:B649)</f>
        <v>4180</v>
      </c>
      <c r="C647" s="206"/>
    </row>
    <row r="648" ht="14.65" customHeight="1" spans="1:3">
      <c r="A648" s="207" t="s">
        <v>486</v>
      </c>
      <c r="B648" s="205"/>
      <c r="C648" s="206"/>
    </row>
    <row r="649" ht="14.65" customHeight="1" spans="1:3">
      <c r="A649" s="207" t="s">
        <v>487</v>
      </c>
      <c r="B649" s="205">
        <v>4180</v>
      </c>
      <c r="C649" s="206"/>
    </row>
    <row r="650" ht="14.65" customHeight="1" spans="1:3">
      <c r="A650" s="207" t="s">
        <v>488</v>
      </c>
      <c r="B650" s="205">
        <f>SUM(B651:B652)</f>
        <v>269</v>
      </c>
      <c r="C650" s="206"/>
    </row>
    <row r="651" ht="14.65" customHeight="1" spans="1:3">
      <c r="A651" s="207" t="s">
        <v>489</v>
      </c>
      <c r="B651" s="205">
        <v>214</v>
      </c>
      <c r="C651" s="206"/>
    </row>
    <row r="652" ht="14.65" customHeight="1" spans="1:3">
      <c r="A652" s="207" t="s">
        <v>490</v>
      </c>
      <c r="B652" s="205">
        <v>55</v>
      </c>
      <c r="C652" s="206"/>
    </row>
    <row r="653" ht="14.65" customHeight="1" spans="1:3">
      <c r="A653" s="207" t="s">
        <v>491</v>
      </c>
      <c r="B653" s="205">
        <f>SUM(B654:B655)</f>
        <v>3076</v>
      </c>
      <c r="C653" s="206"/>
    </row>
    <row r="654" ht="14.65" customHeight="1" spans="1:3">
      <c r="A654" s="207" t="s">
        <v>492</v>
      </c>
      <c r="B654" s="205"/>
      <c r="C654" s="206"/>
    </row>
    <row r="655" ht="14.65" customHeight="1" spans="1:3">
      <c r="A655" s="207" t="s">
        <v>493</v>
      </c>
      <c r="B655" s="205">
        <v>3076</v>
      </c>
      <c r="C655" s="206"/>
    </row>
    <row r="656" ht="14.65" customHeight="1" spans="1:3">
      <c r="A656" s="207" t="s">
        <v>494</v>
      </c>
      <c r="B656" s="205"/>
      <c r="C656" s="206"/>
    </row>
    <row r="657" ht="14.65" customHeight="1" spans="1:3">
      <c r="A657" s="207" t="s">
        <v>495</v>
      </c>
      <c r="B657" s="205"/>
      <c r="C657" s="206"/>
    </row>
    <row r="658" ht="14.65" customHeight="1" spans="1:3">
      <c r="A658" s="207" t="s">
        <v>496</v>
      </c>
      <c r="B658" s="205"/>
      <c r="C658" s="206"/>
    </row>
    <row r="659" ht="14.65" customHeight="1" spans="1:3">
      <c r="A659" s="207" t="s">
        <v>497</v>
      </c>
      <c r="B659" s="205">
        <f>SUM(B660:B661)</f>
        <v>3</v>
      </c>
      <c r="C659" s="206"/>
    </row>
    <row r="660" ht="14.65" customHeight="1" spans="1:3">
      <c r="A660" s="207" t="s">
        <v>498</v>
      </c>
      <c r="B660" s="205"/>
      <c r="C660" s="206"/>
    </row>
    <row r="661" ht="14.65" customHeight="1" spans="1:3">
      <c r="A661" s="207" t="s">
        <v>499</v>
      </c>
      <c r="B661" s="205">
        <v>3</v>
      </c>
      <c r="C661" s="206"/>
    </row>
    <row r="662" ht="14.65" customHeight="1" spans="1:3">
      <c r="A662" s="207" t="s">
        <v>500</v>
      </c>
      <c r="B662" s="205">
        <f>SUM(B663:B665)</f>
        <v>17249</v>
      </c>
      <c r="C662" s="206"/>
    </row>
    <row r="663" ht="14.65" customHeight="1" spans="1:3">
      <c r="A663" s="207" t="s">
        <v>501</v>
      </c>
      <c r="C663" s="206"/>
    </row>
    <row r="664" ht="14.65" customHeight="1" spans="1:3">
      <c r="A664" s="207" t="s">
        <v>502</v>
      </c>
      <c r="B664" s="205">
        <v>17249</v>
      </c>
      <c r="C664" s="206"/>
    </row>
    <row r="665" ht="14.65" customHeight="1" spans="1:3">
      <c r="A665" s="207" t="s">
        <v>503</v>
      </c>
      <c r="B665" s="205"/>
      <c r="C665" s="206"/>
    </row>
    <row r="666" ht="14.65" customHeight="1" spans="1:3">
      <c r="A666" s="207" t="s">
        <v>504</v>
      </c>
      <c r="B666" s="205">
        <f>B669</f>
        <v>1377</v>
      </c>
      <c r="C666" s="206"/>
    </row>
    <row r="667" ht="14.65" customHeight="1" spans="1:3">
      <c r="A667" s="207" t="s">
        <v>505</v>
      </c>
      <c r="B667" s="205"/>
      <c r="C667" s="206"/>
    </row>
    <row r="668" ht="14.65" customHeight="1" spans="1:3">
      <c r="A668" s="207" t="s">
        <v>506</v>
      </c>
      <c r="B668" s="205"/>
      <c r="C668" s="206"/>
    </row>
    <row r="669" ht="14.65" customHeight="1" spans="1:3">
      <c r="A669" s="207" t="s">
        <v>507</v>
      </c>
      <c r="B669" s="205">
        <v>1377</v>
      </c>
      <c r="C669" s="206"/>
    </row>
    <row r="670" ht="14.65" customHeight="1" spans="1:3">
      <c r="A670" s="207" t="s">
        <v>508</v>
      </c>
      <c r="B670" s="205">
        <f>SUM(B671:B677)</f>
        <v>309</v>
      </c>
      <c r="C670" s="206"/>
    </row>
    <row r="671" ht="14.65" customHeight="1" spans="1:3">
      <c r="A671" s="207" t="s">
        <v>37</v>
      </c>
      <c r="B671" s="205">
        <v>73</v>
      </c>
      <c r="C671" s="206"/>
    </row>
    <row r="672" ht="14.65" customHeight="1" spans="1:3">
      <c r="A672" s="207" t="s">
        <v>38</v>
      </c>
      <c r="B672" s="205">
        <v>4</v>
      </c>
      <c r="C672" s="206"/>
    </row>
    <row r="673" ht="14.65" customHeight="1" spans="1:3">
      <c r="A673" s="207" t="s">
        <v>39</v>
      </c>
      <c r="B673" s="205"/>
      <c r="C673" s="206"/>
    </row>
    <row r="674" ht="14.65" customHeight="1" spans="1:3">
      <c r="A674" s="207" t="s">
        <v>509</v>
      </c>
      <c r="B674" s="205">
        <v>43</v>
      </c>
      <c r="C674" s="206"/>
    </row>
    <row r="675" ht="14.65" customHeight="1" spans="1:3">
      <c r="A675" s="207" t="s">
        <v>510</v>
      </c>
      <c r="B675" s="205"/>
      <c r="C675" s="206"/>
    </row>
    <row r="676" ht="14.65" customHeight="1" spans="1:3">
      <c r="A676" s="207" t="s">
        <v>46</v>
      </c>
      <c r="B676" s="205">
        <v>74</v>
      </c>
      <c r="C676" s="206"/>
    </row>
    <row r="677" ht="14.65" customHeight="1" spans="1:3">
      <c r="A677" s="207" t="s">
        <v>511</v>
      </c>
      <c r="B677" s="205">
        <v>115</v>
      </c>
      <c r="C677" s="206"/>
    </row>
    <row r="678" ht="14.65" customHeight="1" spans="1:3">
      <c r="A678" s="207" t="s">
        <v>512</v>
      </c>
      <c r="B678" s="205">
        <f>B679+B680</f>
        <v>270</v>
      </c>
      <c r="C678" s="206"/>
    </row>
    <row r="679" ht="14.65" customHeight="1" spans="1:3">
      <c r="A679" s="207" t="s">
        <v>513</v>
      </c>
      <c r="B679" s="205">
        <v>110</v>
      </c>
      <c r="C679" s="206"/>
    </row>
    <row r="680" ht="14.65" customHeight="1" spans="1:3">
      <c r="A680" s="207" t="s">
        <v>514</v>
      </c>
      <c r="B680" s="205">
        <v>160</v>
      </c>
      <c r="C680" s="206"/>
    </row>
    <row r="681" ht="14.65" customHeight="1" spans="1:3">
      <c r="A681" s="204" t="s">
        <v>515</v>
      </c>
      <c r="B681" s="205">
        <f>B682</f>
        <v>2561</v>
      </c>
      <c r="C681" s="206"/>
    </row>
    <row r="682" ht="14.65" customHeight="1" spans="1:3">
      <c r="A682" s="207" t="s">
        <v>516</v>
      </c>
      <c r="B682" s="205">
        <v>2561</v>
      </c>
      <c r="C682" s="206"/>
    </row>
    <row r="683" s="197" customFormat="1" ht="14.65" customHeight="1" spans="1:232">
      <c r="A683" s="207" t="s">
        <v>517</v>
      </c>
      <c r="B683" s="205">
        <f>B684+B689+B704+B708+B720+B724+B729+B733+B737+B740+B749+B751+B754</f>
        <v>60256</v>
      </c>
      <c r="C683" s="206"/>
      <c r="D683" s="198"/>
      <c r="E683" s="198"/>
      <c r="F683" s="198"/>
      <c r="G683" s="198"/>
      <c r="H683" s="198"/>
      <c r="I683" s="198"/>
      <c r="J683" s="198"/>
      <c r="K683" s="198"/>
      <c r="L683" s="198"/>
      <c r="M683" s="198"/>
      <c r="N683" s="198"/>
      <c r="O683" s="198"/>
      <c r="P683" s="198"/>
      <c r="Q683" s="198"/>
      <c r="R683" s="198"/>
      <c r="S683" s="198"/>
      <c r="T683" s="198"/>
      <c r="U683" s="198"/>
      <c r="V683" s="198"/>
      <c r="W683" s="198"/>
      <c r="X683" s="198"/>
      <c r="Y683" s="198"/>
      <c r="Z683" s="198"/>
      <c r="AA683" s="198"/>
      <c r="AB683" s="198"/>
      <c r="AC683" s="198"/>
      <c r="AD683" s="198"/>
      <c r="AE683" s="198"/>
      <c r="AF683" s="198"/>
      <c r="AG683" s="198"/>
      <c r="AH683" s="198"/>
      <c r="AI683" s="198"/>
      <c r="AJ683" s="198"/>
      <c r="AK683" s="198"/>
      <c r="AL683" s="198"/>
      <c r="AM683" s="198"/>
      <c r="AN683" s="198"/>
      <c r="AO683" s="198"/>
      <c r="AP683" s="198"/>
      <c r="AQ683" s="198"/>
      <c r="AR683" s="198"/>
      <c r="AS683" s="198"/>
      <c r="AT683" s="198"/>
      <c r="AU683" s="198"/>
      <c r="AV683" s="198"/>
      <c r="AW683" s="198"/>
      <c r="AX683" s="198"/>
      <c r="AY683" s="198"/>
      <c r="AZ683" s="198"/>
      <c r="BA683" s="198"/>
      <c r="BB683" s="198"/>
      <c r="BC683" s="198"/>
      <c r="BD683" s="198"/>
      <c r="BE683" s="198"/>
      <c r="BF683" s="198"/>
      <c r="BG683" s="198"/>
      <c r="BH683" s="198"/>
      <c r="BI683" s="198"/>
      <c r="BJ683" s="198"/>
      <c r="BK683" s="198"/>
      <c r="BL683" s="198"/>
      <c r="BM683" s="198"/>
      <c r="BN683" s="198"/>
      <c r="BO683" s="198"/>
      <c r="BP683" s="198"/>
      <c r="BQ683" s="198"/>
      <c r="BR683" s="198"/>
      <c r="BS683" s="198"/>
      <c r="BT683" s="198"/>
      <c r="BU683" s="198"/>
      <c r="BV683" s="198"/>
      <c r="BW683" s="198"/>
      <c r="BX683" s="198"/>
      <c r="BY683" s="198"/>
      <c r="BZ683" s="198"/>
      <c r="CA683" s="198"/>
      <c r="CB683" s="198"/>
      <c r="CC683" s="198"/>
      <c r="CD683" s="198"/>
      <c r="CE683" s="198"/>
      <c r="CF683" s="198"/>
      <c r="CG683" s="198"/>
      <c r="CH683" s="198"/>
      <c r="CI683" s="198"/>
      <c r="CJ683" s="198"/>
      <c r="CK683" s="198"/>
      <c r="CL683" s="198"/>
      <c r="CM683" s="198"/>
      <c r="CN683" s="198"/>
      <c r="CO683" s="198"/>
      <c r="CP683" s="198"/>
      <c r="CQ683" s="198"/>
      <c r="CR683" s="198"/>
      <c r="CS683" s="198"/>
      <c r="CT683" s="198"/>
      <c r="CU683" s="198"/>
      <c r="CV683" s="198"/>
      <c r="CW683" s="198"/>
      <c r="CX683" s="198"/>
      <c r="CY683" s="198"/>
      <c r="CZ683" s="198"/>
      <c r="DA683" s="198"/>
      <c r="DB683" s="198"/>
      <c r="DC683" s="198"/>
      <c r="DD683" s="198"/>
      <c r="DE683" s="198"/>
      <c r="DF683" s="198"/>
      <c r="DG683" s="198"/>
      <c r="DH683" s="198"/>
      <c r="DI683" s="198"/>
      <c r="DJ683" s="198"/>
      <c r="DK683" s="198"/>
      <c r="DL683" s="198"/>
      <c r="DM683" s="198"/>
      <c r="DN683" s="198"/>
      <c r="DO683" s="198"/>
      <c r="DP683" s="198"/>
      <c r="DQ683" s="198"/>
      <c r="DR683" s="198"/>
      <c r="DS683" s="198"/>
      <c r="DT683" s="198"/>
      <c r="DU683" s="198"/>
      <c r="DV683" s="198"/>
      <c r="DW683" s="198"/>
      <c r="DX683" s="198"/>
      <c r="DY683" s="198"/>
      <c r="DZ683" s="198"/>
      <c r="EA683" s="198"/>
      <c r="EB683" s="198"/>
      <c r="EC683" s="198"/>
      <c r="ED683" s="198"/>
      <c r="EE683" s="198"/>
      <c r="EF683" s="198"/>
      <c r="EG683" s="198"/>
      <c r="EH683" s="198"/>
      <c r="EI683" s="198"/>
      <c r="EJ683" s="198"/>
      <c r="EK683" s="198"/>
      <c r="EL683" s="198"/>
      <c r="EM683" s="198"/>
      <c r="EN683" s="198"/>
      <c r="EO683" s="198"/>
      <c r="EP683" s="198"/>
      <c r="EQ683" s="198"/>
      <c r="ER683" s="198"/>
      <c r="ES683" s="198"/>
      <c r="ET683" s="198"/>
      <c r="EU683" s="198"/>
      <c r="EV683" s="198"/>
      <c r="EW683" s="198"/>
      <c r="EX683" s="198"/>
      <c r="EY683" s="198"/>
      <c r="EZ683" s="198"/>
      <c r="FA683" s="198"/>
      <c r="FB683" s="198"/>
      <c r="FC683" s="198"/>
      <c r="FD683" s="198"/>
      <c r="FE683" s="198"/>
      <c r="FF683" s="198"/>
      <c r="FG683" s="198"/>
      <c r="FH683" s="198"/>
      <c r="FI683" s="198"/>
      <c r="FJ683" s="198"/>
      <c r="FK683" s="198"/>
      <c r="FL683" s="198"/>
      <c r="FM683" s="198"/>
      <c r="FN683" s="198"/>
      <c r="FO683" s="198"/>
      <c r="FP683" s="198"/>
      <c r="FQ683" s="198"/>
      <c r="FR683" s="198"/>
      <c r="FS683" s="198"/>
      <c r="FT683" s="198"/>
      <c r="FU683" s="198"/>
      <c r="FV683" s="198"/>
      <c r="FW683" s="198"/>
      <c r="FX683" s="198"/>
      <c r="FY683" s="198"/>
      <c r="FZ683" s="198"/>
      <c r="GA683" s="198"/>
      <c r="GB683" s="198"/>
      <c r="GC683" s="198"/>
      <c r="GD683" s="198"/>
      <c r="GE683" s="198"/>
      <c r="GF683" s="198"/>
      <c r="GG683" s="198"/>
      <c r="GH683" s="198"/>
      <c r="GI683" s="198"/>
      <c r="GJ683" s="198"/>
      <c r="GK683" s="198"/>
      <c r="GL683" s="198"/>
      <c r="GM683" s="198"/>
      <c r="GN683" s="198"/>
      <c r="GO683" s="198"/>
      <c r="GP683" s="198"/>
      <c r="GQ683" s="198"/>
      <c r="GR683" s="198"/>
      <c r="GS683" s="198"/>
      <c r="GT683" s="198"/>
      <c r="GU683" s="198"/>
      <c r="GV683" s="198"/>
      <c r="GW683" s="198"/>
      <c r="GX683" s="198"/>
      <c r="GY683" s="198"/>
      <c r="GZ683" s="198"/>
      <c r="HA683" s="198"/>
      <c r="HB683" s="198"/>
      <c r="HC683" s="198"/>
      <c r="HD683" s="198"/>
      <c r="HE683" s="198"/>
      <c r="HF683" s="198"/>
      <c r="HG683" s="198"/>
      <c r="HH683" s="198"/>
      <c r="HI683" s="198"/>
      <c r="HJ683" s="198"/>
      <c r="HK683" s="198"/>
      <c r="HL683" s="198"/>
      <c r="HM683" s="198"/>
      <c r="HN683" s="198"/>
      <c r="HO683" s="198"/>
      <c r="HP683" s="198"/>
      <c r="HQ683" s="198"/>
      <c r="HR683" s="198"/>
      <c r="HS683" s="198"/>
      <c r="HT683" s="198"/>
      <c r="HU683" s="198"/>
      <c r="HV683" s="198"/>
      <c r="HW683" s="198"/>
      <c r="HX683" s="198"/>
    </row>
    <row r="684" ht="14.65" customHeight="1" spans="1:3">
      <c r="A684" s="207" t="s">
        <v>518</v>
      </c>
      <c r="B684" s="205">
        <f>SUM(B685:B688)</f>
        <v>151</v>
      </c>
      <c r="C684" s="206"/>
    </row>
    <row r="685" ht="14.65" customHeight="1" spans="1:3">
      <c r="A685" s="207" t="s">
        <v>37</v>
      </c>
      <c r="B685" s="205">
        <v>151</v>
      </c>
      <c r="C685" s="206"/>
    </row>
    <row r="686" ht="14.65" customHeight="1" spans="1:3">
      <c r="A686" s="207" t="s">
        <v>38</v>
      </c>
      <c r="B686" s="205"/>
      <c r="C686" s="206"/>
    </row>
    <row r="687" ht="14.65" customHeight="1" spans="1:3">
      <c r="A687" s="207" t="s">
        <v>39</v>
      </c>
      <c r="B687" s="205"/>
      <c r="C687" s="206"/>
    </row>
    <row r="688" ht="14.65" customHeight="1" spans="1:3">
      <c r="A688" s="207" t="s">
        <v>519</v>
      </c>
      <c r="B688" s="205"/>
      <c r="C688" s="206"/>
    </row>
    <row r="689" ht="14.65" customHeight="1" spans="1:3">
      <c r="A689" s="207" t="s">
        <v>520</v>
      </c>
      <c r="B689" s="205">
        <f>SUM(B690:B703)</f>
        <v>5402</v>
      </c>
      <c r="C689" s="206"/>
    </row>
    <row r="690" ht="14.65" customHeight="1" spans="1:3">
      <c r="A690" s="207" t="s">
        <v>521</v>
      </c>
      <c r="B690" s="205">
        <v>4457</v>
      </c>
      <c r="C690" s="206"/>
    </row>
    <row r="691" ht="14.65" customHeight="1" spans="1:3">
      <c r="A691" s="207" t="s">
        <v>522</v>
      </c>
      <c r="B691" s="205">
        <v>778</v>
      </c>
      <c r="C691" s="206"/>
    </row>
    <row r="692" ht="14.65" customHeight="1" spans="1:3">
      <c r="A692" s="207" t="s">
        <v>523</v>
      </c>
      <c r="B692" s="205"/>
      <c r="C692" s="206"/>
    </row>
    <row r="693" ht="14.65" customHeight="1" spans="1:3">
      <c r="A693" s="207" t="s">
        <v>524</v>
      </c>
      <c r="B693" s="205"/>
      <c r="C693" s="206"/>
    </row>
    <row r="694" ht="14.65" customHeight="1" spans="1:3">
      <c r="A694" s="207" t="s">
        <v>525</v>
      </c>
      <c r="B694" s="205"/>
      <c r="C694" s="206"/>
    </row>
    <row r="695" ht="14.65" customHeight="1" spans="1:3">
      <c r="A695" s="207" t="s">
        <v>526</v>
      </c>
      <c r="B695" s="205"/>
      <c r="C695" s="206"/>
    </row>
    <row r="696" ht="14.65" customHeight="1" spans="1:3">
      <c r="A696" s="207" t="s">
        <v>527</v>
      </c>
      <c r="B696" s="205"/>
      <c r="C696" s="206"/>
    </row>
    <row r="697" ht="14.65" customHeight="1" spans="1:3">
      <c r="A697" s="207" t="s">
        <v>528</v>
      </c>
      <c r="B697" s="205"/>
      <c r="C697" s="206"/>
    </row>
    <row r="698" ht="14.65" customHeight="1" spans="1:3">
      <c r="A698" s="207" t="s">
        <v>529</v>
      </c>
      <c r="B698" s="205"/>
      <c r="C698" s="206"/>
    </row>
    <row r="699" ht="14.65" customHeight="1" spans="1:3">
      <c r="A699" s="207" t="s">
        <v>530</v>
      </c>
      <c r="B699" s="205"/>
      <c r="C699" s="206"/>
    </row>
    <row r="700" ht="14.65" customHeight="1" spans="1:3">
      <c r="A700" s="207" t="s">
        <v>531</v>
      </c>
      <c r="B700" s="205"/>
      <c r="C700" s="206"/>
    </row>
    <row r="701" ht="14.65" customHeight="1" spans="1:3">
      <c r="A701" s="207" t="s">
        <v>532</v>
      </c>
      <c r="B701" s="205"/>
      <c r="C701" s="206"/>
    </row>
    <row r="702" ht="14.65" customHeight="1" spans="1:3">
      <c r="A702" s="207" t="s">
        <v>533</v>
      </c>
      <c r="B702" s="205"/>
      <c r="C702" s="206"/>
    </row>
    <row r="703" ht="14.65" customHeight="1" spans="1:3">
      <c r="A703" s="207" t="s">
        <v>534</v>
      </c>
      <c r="B703" s="205">
        <v>167</v>
      </c>
      <c r="C703" s="206"/>
    </row>
    <row r="704" ht="14.65" customHeight="1" spans="1:3">
      <c r="A704" s="207" t="s">
        <v>535</v>
      </c>
      <c r="B704" s="205">
        <f>SUM(B705:B707)</f>
        <v>7465</v>
      </c>
      <c r="C704" s="206"/>
    </row>
    <row r="705" ht="14.65" customHeight="1" spans="1:3">
      <c r="A705" s="207" t="s">
        <v>536</v>
      </c>
      <c r="B705" s="205">
        <v>642</v>
      </c>
      <c r="C705" s="206"/>
    </row>
    <row r="706" ht="14.65" customHeight="1" spans="1:3">
      <c r="A706" s="207" t="s">
        <v>537</v>
      </c>
      <c r="B706" s="205">
        <v>3137</v>
      </c>
      <c r="C706" s="206"/>
    </row>
    <row r="707" ht="14.65" customHeight="1" spans="1:3">
      <c r="A707" s="207" t="s">
        <v>538</v>
      </c>
      <c r="B707" s="205">
        <v>3686</v>
      </c>
      <c r="C707" s="206"/>
    </row>
    <row r="708" ht="14.65" customHeight="1" spans="1:3">
      <c r="A708" s="207" t="s">
        <v>539</v>
      </c>
      <c r="B708" s="205">
        <f>SUM(B709:B719)</f>
        <v>9509</v>
      </c>
      <c r="C708" s="206"/>
    </row>
    <row r="709" ht="14.65" customHeight="1" spans="1:3">
      <c r="A709" s="207" t="s">
        <v>540</v>
      </c>
      <c r="B709" s="205">
        <v>833</v>
      </c>
      <c r="C709" s="206"/>
    </row>
    <row r="710" ht="14.65" customHeight="1" spans="1:3">
      <c r="A710" s="207" t="s">
        <v>541</v>
      </c>
      <c r="B710" s="205">
        <v>106</v>
      </c>
      <c r="C710" s="206"/>
    </row>
    <row r="711" ht="14.65" customHeight="1" spans="1:3">
      <c r="A711" s="207" t="s">
        <v>542</v>
      </c>
      <c r="B711" s="205">
        <v>599</v>
      </c>
      <c r="C711" s="206"/>
    </row>
    <row r="712" ht="14.65" customHeight="1" spans="1:3">
      <c r="A712" s="207" t="s">
        <v>543</v>
      </c>
      <c r="B712" s="205"/>
      <c r="C712" s="206"/>
    </row>
    <row r="713" ht="14.65" customHeight="1" spans="1:3">
      <c r="A713" s="207" t="s">
        <v>544</v>
      </c>
      <c r="B713" s="205"/>
      <c r="C713" s="206"/>
    </row>
    <row r="714" ht="14.65" customHeight="1" spans="1:3">
      <c r="A714" s="207" t="s">
        <v>545</v>
      </c>
      <c r="B714" s="205"/>
      <c r="C714" s="206"/>
    </row>
    <row r="715" ht="14.65" customHeight="1" spans="1:3">
      <c r="A715" s="207" t="s">
        <v>546</v>
      </c>
      <c r="B715" s="205"/>
      <c r="C715" s="206"/>
    </row>
    <row r="716" ht="14.65" customHeight="1" spans="1:3">
      <c r="A716" s="207" t="s">
        <v>547</v>
      </c>
      <c r="B716" s="205">
        <v>4586</v>
      </c>
      <c r="C716" s="206"/>
    </row>
    <row r="717" ht="14.65" customHeight="1" spans="1:3">
      <c r="A717" s="207" t="s">
        <v>548</v>
      </c>
      <c r="B717" s="205">
        <v>193</v>
      </c>
      <c r="C717" s="206"/>
    </row>
    <row r="718" ht="14.65" customHeight="1" spans="1:3">
      <c r="A718" s="207" t="s">
        <v>549</v>
      </c>
      <c r="B718" s="205">
        <v>1200</v>
      </c>
      <c r="C718" s="206"/>
    </row>
    <row r="719" ht="14.65" customHeight="1" spans="1:3">
      <c r="A719" s="207" t="s">
        <v>550</v>
      </c>
      <c r="B719" s="205">
        <v>1992</v>
      </c>
      <c r="C719" s="206"/>
    </row>
    <row r="720" ht="14.65" customHeight="1" spans="1:3">
      <c r="A720" s="207" t="s">
        <v>551</v>
      </c>
      <c r="B720" s="205">
        <f>SUM(B721:B723)</f>
        <v>3788</v>
      </c>
      <c r="C720" s="206"/>
    </row>
    <row r="721" ht="14.65" customHeight="1" spans="1:3">
      <c r="A721" s="207" t="s">
        <v>552</v>
      </c>
      <c r="B721" s="205"/>
      <c r="C721" s="206"/>
    </row>
    <row r="722" ht="14.65" customHeight="1" spans="1:3">
      <c r="A722" s="207" t="s">
        <v>553</v>
      </c>
      <c r="B722" s="205">
        <v>3150</v>
      </c>
      <c r="C722" s="206"/>
    </row>
    <row r="723" ht="14.65" customHeight="1" spans="1:3">
      <c r="A723" s="207" t="s">
        <v>554</v>
      </c>
      <c r="B723" s="205">
        <v>638</v>
      </c>
      <c r="C723" s="206"/>
    </row>
    <row r="724" ht="14.65" customHeight="1" spans="1:3">
      <c r="A724" s="207" t="s">
        <v>555</v>
      </c>
      <c r="B724" s="205">
        <f>SUM(B725:B728)</f>
        <v>6536</v>
      </c>
      <c r="C724" s="206"/>
    </row>
    <row r="725" ht="14.65" customHeight="1" spans="1:3">
      <c r="A725" s="207" t="s">
        <v>556</v>
      </c>
      <c r="B725" s="205">
        <v>817</v>
      </c>
      <c r="C725" s="206"/>
    </row>
    <row r="726" ht="14.65" customHeight="1" spans="1:3">
      <c r="A726" s="207" t="s">
        <v>557</v>
      </c>
      <c r="B726" s="205">
        <v>3658</v>
      </c>
      <c r="C726" s="206"/>
    </row>
    <row r="727" ht="14.65" customHeight="1" spans="1:3">
      <c r="A727" s="207" t="s">
        <v>558</v>
      </c>
      <c r="B727" s="205">
        <v>2058</v>
      </c>
      <c r="C727" s="206"/>
    </row>
    <row r="728" ht="14.65" customHeight="1" spans="1:3">
      <c r="A728" s="207" t="s">
        <v>559</v>
      </c>
      <c r="B728" s="205">
        <v>3</v>
      </c>
      <c r="C728" s="206"/>
    </row>
    <row r="729" ht="14.65" customHeight="1" spans="1:3">
      <c r="A729" s="207" t="s">
        <v>560</v>
      </c>
      <c r="B729" s="205">
        <f>SUM(B730:B732)</f>
        <v>3817</v>
      </c>
      <c r="C729" s="206"/>
    </row>
    <row r="730" ht="14.65" customHeight="1" spans="1:3">
      <c r="A730" s="207" t="s">
        <v>561</v>
      </c>
      <c r="B730" s="205"/>
      <c r="C730" s="206"/>
    </row>
    <row r="731" ht="14.65" customHeight="1" spans="1:3">
      <c r="A731" s="207" t="s">
        <v>562</v>
      </c>
      <c r="B731" s="205">
        <v>3817</v>
      </c>
      <c r="C731" s="206"/>
    </row>
    <row r="732" ht="14.65" customHeight="1" spans="1:3">
      <c r="A732" s="207" t="s">
        <v>563</v>
      </c>
      <c r="B732" s="205"/>
      <c r="C732" s="206"/>
    </row>
    <row r="733" ht="14.65" customHeight="1" spans="1:3">
      <c r="A733" s="207" t="s">
        <v>564</v>
      </c>
      <c r="B733" s="205">
        <f>SUM(B734:B736)</f>
        <v>796</v>
      </c>
      <c r="C733" s="206"/>
    </row>
    <row r="734" ht="14.65" customHeight="1" spans="1:3">
      <c r="A734" s="207" t="s">
        <v>565</v>
      </c>
      <c r="B734" s="205">
        <v>796</v>
      </c>
      <c r="C734" s="206"/>
    </row>
    <row r="735" ht="14.65" customHeight="1" spans="1:3">
      <c r="A735" s="207" t="s">
        <v>566</v>
      </c>
      <c r="B735" s="205"/>
      <c r="C735" s="206"/>
    </row>
    <row r="736" ht="14.65" customHeight="1" spans="1:3">
      <c r="A736" s="207" t="s">
        <v>567</v>
      </c>
      <c r="B736" s="205"/>
      <c r="C736" s="206"/>
    </row>
    <row r="737" ht="14.65" customHeight="1" spans="1:3">
      <c r="A737" s="207" t="s">
        <v>568</v>
      </c>
      <c r="B737" s="205">
        <f>SUM(B738:B739)</f>
        <v>331</v>
      </c>
      <c r="C737" s="206"/>
    </row>
    <row r="738" ht="14.65" customHeight="1" spans="1:3">
      <c r="A738" s="207" t="s">
        <v>569</v>
      </c>
      <c r="B738" s="205">
        <v>331</v>
      </c>
      <c r="C738" s="206"/>
    </row>
    <row r="739" ht="14.65" customHeight="1" spans="1:3">
      <c r="A739" s="207" t="s">
        <v>570</v>
      </c>
      <c r="B739" s="205"/>
      <c r="C739" s="206"/>
    </row>
    <row r="740" ht="14.65" customHeight="1" spans="1:3">
      <c r="A740" s="207" t="s">
        <v>571</v>
      </c>
      <c r="B740" s="205">
        <f>SUM(B741:B748)</f>
        <v>3937</v>
      </c>
      <c r="C740" s="206"/>
    </row>
    <row r="741" ht="14.65" customHeight="1" spans="1:3">
      <c r="A741" s="207" t="s">
        <v>37</v>
      </c>
      <c r="B741" s="205"/>
      <c r="C741" s="206"/>
    </row>
    <row r="742" ht="14.65" customHeight="1" spans="1:3">
      <c r="A742" s="207" t="s">
        <v>38</v>
      </c>
      <c r="B742" s="205">
        <v>34</v>
      </c>
      <c r="C742" s="206"/>
    </row>
    <row r="743" ht="14.65" customHeight="1" spans="1:3">
      <c r="A743" s="207" t="s">
        <v>39</v>
      </c>
      <c r="B743" s="205"/>
      <c r="C743" s="206"/>
    </row>
    <row r="744" ht="14.65" customHeight="1" spans="1:3">
      <c r="A744" s="207" t="s">
        <v>77</v>
      </c>
      <c r="B744" s="205"/>
      <c r="C744" s="206"/>
    </row>
    <row r="745" ht="14.65" customHeight="1" spans="1:3">
      <c r="A745" s="207" t="s">
        <v>572</v>
      </c>
      <c r="B745" s="205"/>
      <c r="C745" s="206"/>
    </row>
    <row r="746" ht="14.65" customHeight="1" spans="1:3">
      <c r="A746" s="207" t="s">
        <v>573</v>
      </c>
      <c r="B746" s="205">
        <v>256</v>
      </c>
      <c r="C746" s="206"/>
    </row>
    <row r="747" ht="14.65" customHeight="1" spans="1:3">
      <c r="A747" s="207" t="s">
        <v>46</v>
      </c>
      <c r="B747" s="205">
        <v>251</v>
      </c>
      <c r="C747" s="206"/>
    </row>
    <row r="748" ht="14.65" customHeight="1" spans="1:3">
      <c r="A748" s="207" t="s">
        <v>574</v>
      </c>
      <c r="B748" s="205">
        <v>3396</v>
      </c>
      <c r="C748" s="206"/>
    </row>
    <row r="749" ht="14.65" customHeight="1" spans="1:3">
      <c r="A749" s="207" t="s">
        <v>575</v>
      </c>
      <c r="B749" s="205"/>
      <c r="C749" s="206"/>
    </row>
    <row r="750" ht="14.65" customHeight="1" spans="1:3">
      <c r="A750" s="207" t="s">
        <v>576</v>
      </c>
      <c r="B750" s="205"/>
      <c r="C750" s="206"/>
    </row>
    <row r="751" s="197" customFormat="1" ht="14.65" customHeight="1" spans="1:232">
      <c r="A751" s="207" t="s">
        <v>577</v>
      </c>
      <c r="B751" s="205">
        <f>B752+B753</f>
        <v>176</v>
      </c>
      <c r="C751" s="206"/>
      <c r="D751" s="198"/>
      <c r="E751" s="198"/>
      <c r="F751" s="198"/>
      <c r="G751" s="198"/>
      <c r="H751" s="198"/>
      <c r="I751" s="198"/>
      <c r="J751" s="198"/>
      <c r="K751" s="198"/>
      <c r="L751" s="198"/>
      <c r="M751" s="198"/>
      <c r="N751" s="198"/>
      <c r="O751" s="198"/>
      <c r="P751" s="198"/>
      <c r="Q751" s="198"/>
      <c r="R751" s="198"/>
      <c r="S751" s="198"/>
      <c r="T751" s="198"/>
      <c r="U751" s="198"/>
      <c r="V751" s="198"/>
      <c r="W751" s="198"/>
      <c r="X751" s="198"/>
      <c r="Y751" s="198"/>
      <c r="Z751" s="198"/>
      <c r="AA751" s="198"/>
      <c r="AB751" s="198"/>
      <c r="AC751" s="198"/>
      <c r="AD751" s="198"/>
      <c r="AE751" s="198"/>
      <c r="AF751" s="198"/>
      <c r="AG751" s="198"/>
      <c r="AH751" s="198"/>
      <c r="AI751" s="198"/>
      <c r="AJ751" s="198"/>
      <c r="AK751" s="198"/>
      <c r="AL751" s="198"/>
      <c r="AM751" s="198"/>
      <c r="AN751" s="198"/>
      <c r="AO751" s="198"/>
      <c r="AP751" s="198"/>
      <c r="AQ751" s="198"/>
      <c r="AR751" s="198"/>
      <c r="AS751" s="198"/>
      <c r="AT751" s="198"/>
      <c r="AU751" s="198"/>
      <c r="AV751" s="198"/>
      <c r="AW751" s="198"/>
      <c r="AX751" s="198"/>
      <c r="AY751" s="198"/>
      <c r="AZ751" s="198"/>
      <c r="BA751" s="198"/>
      <c r="BB751" s="198"/>
      <c r="BC751" s="198"/>
      <c r="BD751" s="198"/>
      <c r="BE751" s="198"/>
      <c r="BF751" s="198"/>
      <c r="BG751" s="198"/>
      <c r="BH751" s="198"/>
      <c r="BI751" s="198"/>
      <c r="BJ751" s="198"/>
      <c r="BK751" s="198"/>
      <c r="BL751" s="198"/>
      <c r="BM751" s="198"/>
      <c r="BN751" s="198"/>
      <c r="BO751" s="198"/>
      <c r="BP751" s="198"/>
      <c r="BQ751" s="198"/>
      <c r="BR751" s="198"/>
      <c r="BS751" s="198"/>
      <c r="BT751" s="198"/>
      <c r="BU751" s="198"/>
      <c r="BV751" s="198"/>
      <c r="BW751" s="198"/>
      <c r="BX751" s="198"/>
      <c r="BY751" s="198"/>
      <c r="BZ751" s="198"/>
      <c r="CA751" s="198"/>
      <c r="CB751" s="198"/>
      <c r="CC751" s="198"/>
      <c r="CD751" s="198"/>
      <c r="CE751" s="198"/>
      <c r="CF751" s="198"/>
      <c r="CG751" s="198"/>
      <c r="CH751" s="198"/>
      <c r="CI751" s="198"/>
      <c r="CJ751" s="198"/>
      <c r="CK751" s="198"/>
      <c r="CL751" s="198"/>
      <c r="CM751" s="198"/>
      <c r="CN751" s="198"/>
      <c r="CO751" s="198"/>
      <c r="CP751" s="198"/>
      <c r="CQ751" s="198"/>
      <c r="CR751" s="198"/>
      <c r="CS751" s="198"/>
      <c r="CT751" s="198"/>
      <c r="CU751" s="198"/>
      <c r="CV751" s="198"/>
      <c r="CW751" s="198"/>
      <c r="CX751" s="198"/>
      <c r="CY751" s="198"/>
      <c r="CZ751" s="198"/>
      <c r="DA751" s="198"/>
      <c r="DB751" s="198"/>
      <c r="DC751" s="198"/>
      <c r="DD751" s="198"/>
      <c r="DE751" s="198"/>
      <c r="DF751" s="198"/>
      <c r="DG751" s="198"/>
      <c r="DH751" s="198"/>
      <c r="DI751" s="198"/>
      <c r="DJ751" s="198"/>
      <c r="DK751" s="198"/>
      <c r="DL751" s="198"/>
      <c r="DM751" s="198"/>
      <c r="DN751" s="198"/>
      <c r="DO751" s="198"/>
      <c r="DP751" s="198"/>
      <c r="DQ751" s="198"/>
      <c r="DR751" s="198"/>
      <c r="DS751" s="198"/>
      <c r="DT751" s="198"/>
      <c r="DU751" s="198"/>
      <c r="DV751" s="198"/>
      <c r="DW751" s="198"/>
      <c r="DX751" s="198"/>
      <c r="DY751" s="198"/>
      <c r="DZ751" s="198"/>
      <c r="EA751" s="198"/>
      <c r="EB751" s="198"/>
      <c r="EC751" s="198"/>
      <c r="ED751" s="198"/>
      <c r="EE751" s="198"/>
      <c r="EF751" s="198"/>
      <c r="EG751" s="198"/>
      <c r="EH751" s="198"/>
      <c r="EI751" s="198"/>
      <c r="EJ751" s="198"/>
      <c r="EK751" s="198"/>
      <c r="EL751" s="198"/>
      <c r="EM751" s="198"/>
      <c r="EN751" s="198"/>
      <c r="EO751" s="198"/>
      <c r="EP751" s="198"/>
      <c r="EQ751" s="198"/>
      <c r="ER751" s="198"/>
      <c r="ES751" s="198"/>
      <c r="ET751" s="198"/>
      <c r="EU751" s="198"/>
      <c r="EV751" s="198"/>
      <c r="EW751" s="198"/>
      <c r="EX751" s="198"/>
      <c r="EY751" s="198"/>
      <c r="EZ751" s="198"/>
      <c r="FA751" s="198"/>
      <c r="FB751" s="198"/>
      <c r="FC751" s="198"/>
      <c r="FD751" s="198"/>
      <c r="FE751" s="198"/>
      <c r="FF751" s="198"/>
      <c r="FG751" s="198"/>
      <c r="FH751" s="198"/>
      <c r="FI751" s="198"/>
      <c r="FJ751" s="198"/>
      <c r="FK751" s="198"/>
      <c r="FL751" s="198"/>
      <c r="FM751" s="198"/>
      <c r="FN751" s="198"/>
      <c r="FO751" s="198"/>
      <c r="FP751" s="198"/>
      <c r="FQ751" s="198"/>
      <c r="FR751" s="198"/>
      <c r="FS751" s="198"/>
      <c r="FT751" s="198"/>
      <c r="FU751" s="198"/>
      <c r="FV751" s="198"/>
      <c r="FW751" s="198"/>
      <c r="FX751" s="198"/>
      <c r="FY751" s="198"/>
      <c r="FZ751" s="198"/>
      <c r="GA751" s="198"/>
      <c r="GB751" s="198"/>
      <c r="GC751" s="198"/>
      <c r="GD751" s="198"/>
      <c r="GE751" s="198"/>
      <c r="GF751" s="198"/>
      <c r="GG751" s="198"/>
      <c r="GH751" s="198"/>
      <c r="GI751" s="198"/>
      <c r="GJ751" s="198"/>
      <c r="GK751" s="198"/>
      <c r="GL751" s="198"/>
      <c r="GM751" s="198"/>
      <c r="GN751" s="198"/>
      <c r="GO751" s="198"/>
      <c r="GP751" s="198"/>
      <c r="GQ751" s="198"/>
      <c r="GR751" s="198"/>
      <c r="GS751" s="198"/>
      <c r="GT751" s="198"/>
      <c r="GU751" s="198"/>
      <c r="GV751" s="198"/>
      <c r="GW751" s="198"/>
      <c r="GX751" s="198"/>
      <c r="GY751" s="198"/>
      <c r="GZ751" s="198"/>
      <c r="HA751" s="198"/>
      <c r="HB751" s="198"/>
      <c r="HC751" s="198"/>
      <c r="HD751" s="198"/>
      <c r="HE751" s="198"/>
      <c r="HF751" s="198"/>
      <c r="HG751" s="198"/>
      <c r="HH751" s="198"/>
      <c r="HI751" s="198"/>
      <c r="HJ751" s="198"/>
      <c r="HK751" s="198"/>
      <c r="HL751" s="198"/>
      <c r="HM751" s="198"/>
      <c r="HN751" s="198"/>
      <c r="HO751" s="198"/>
      <c r="HP751" s="198"/>
      <c r="HQ751" s="198"/>
      <c r="HR751" s="198"/>
      <c r="HS751" s="198"/>
      <c r="HT751" s="198"/>
      <c r="HU751" s="198"/>
      <c r="HV751" s="198"/>
      <c r="HW751" s="198"/>
      <c r="HX751" s="198"/>
    </row>
    <row r="752" s="197" customFormat="1" ht="14.65" customHeight="1" spans="1:232">
      <c r="A752" s="207" t="s">
        <v>578</v>
      </c>
      <c r="B752" s="205">
        <v>176</v>
      </c>
      <c r="C752" s="206"/>
      <c r="D752" s="198"/>
      <c r="E752" s="198"/>
      <c r="F752" s="198"/>
      <c r="G752" s="198"/>
      <c r="H752" s="198"/>
      <c r="I752" s="198"/>
      <c r="J752" s="198"/>
      <c r="K752" s="198"/>
      <c r="L752" s="198"/>
      <c r="M752" s="198"/>
      <c r="N752" s="198"/>
      <c r="O752" s="198"/>
      <c r="P752" s="198"/>
      <c r="Q752" s="198"/>
      <c r="R752" s="198"/>
      <c r="S752" s="198"/>
      <c r="T752" s="198"/>
      <c r="U752" s="198"/>
      <c r="V752" s="198"/>
      <c r="W752" s="198"/>
      <c r="X752" s="198"/>
      <c r="Y752" s="198"/>
      <c r="Z752" s="198"/>
      <c r="AA752" s="198"/>
      <c r="AB752" s="198"/>
      <c r="AC752" s="198"/>
      <c r="AD752" s="198"/>
      <c r="AE752" s="198"/>
      <c r="AF752" s="198"/>
      <c r="AG752" s="198"/>
      <c r="AH752" s="198"/>
      <c r="AI752" s="198"/>
      <c r="AJ752" s="198"/>
      <c r="AK752" s="198"/>
      <c r="AL752" s="198"/>
      <c r="AM752" s="198"/>
      <c r="AN752" s="198"/>
      <c r="AO752" s="198"/>
      <c r="AP752" s="198"/>
      <c r="AQ752" s="198"/>
      <c r="AR752" s="198"/>
      <c r="AS752" s="198"/>
      <c r="AT752" s="198"/>
      <c r="AU752" s="198"/>
      <c r="AV752" s="198"/>
      <c r="AW752" s="198"/>
      <c r="AX752" s="198"/>
      <c r="AY752" s="198"/>
      <c r="AZ752" s="198"/>
      <c r="BA752" s="198"/>
      <c r="BB752" s="198"/>
      <c r="BC752" s="198"/>
      <c r="BD752" s="198"/>
      <c r="BE752" s="198"/>
      <c r="BF752" s="198"/>
      <c r="BG752" s="198"/>
      <c r="BH752" s="198"/>
      <c r="BI752" s="198"/>
      <c r="BJ752" s="198"/>
      <c r="BK752" s="198"/>
      <c r="BL752" s="198"/>
      <c r="BM752" s="198"/>
      <c r="BN752" s="198"/>
      <c r="BO752" s="198"/>
      <c r="BP752" s="198"/>
      <c r="BQ752" s="198"/>
      <c r="BR752" s="198"/>
      <c r="BS752" s="198"/>
      <c r="BT752" s="198"/>
      <c r="BU752" s="198"/>
      <c r="BV752" s="198"/>
      <c r="BW752" s="198"/>
      <c r="BX752" s="198"/>
      <c r="BY752" s="198"/>
      <c r="BZ752" s="198"/>
      <c r="CA752" s="198"/>
      <c r="CB752" s="198"/>
      <c r="CC752" s="198"/>
      <c r="CD752" s="198"/>
      <c r="CE752" s="198"/>
      <c r="CF752" s="198"/>
      <c r="CG752" s="198"/>
      <c r="CH752" s="198"/>
      <c r="CI752" s="198"/>
      <c r="CJ752" s="198"/>
      <c r="CK752" s="198"/>
      <c r="CL752" s="198"/>
      <c r="CM752" s="198"/>
      <c r="CN752" s="198"/>
      <c r="CO752" s="198"/>
      <c r="CP752" s="198"/>
      <c r="CQ752" s="198"/>
      <c r="CR752" s="198"/>
      <c r="CS752" s="198"/>
      <c r="CT752" s="198"/>
      <c r="CU752" s="198"/>
      <c r="CV752" s="198"/>
      <c r="CW752" s="198"/>
      <c r="CX752" s="198"/>
      <c r="CY752" s="198"/>
      <c r="CZ752" s="198"/>
      <c r="DA752" s="198"/>
      <c r="DB752" s="198"/>
      <c r="DC752" s="198"/>
      <c r="DD752" s="198"/>
      <c r="DE752" s="198"/>
      <c r="DF752" s="198"/>
      <c r="DG752" s="198"/>
      <c r="DH752" s="198"/>
      <c r="DI752" s="198"/>
      <c r="DJ752" s="198"/>
      <c r="DK752" s="198"/>
      <c r="DL752" s="198"/>
      <c r="DM752" s="198"/>
      <c r="DN752" s="198"/>
      <c r="DO752" s="198"/>
      <c r="DP752" s="198"/>
      <c r="DQ752" s="198"/>
      <c r="DR752" s="198"/>
      <c r="DS752" s="198"/>
      <c r="DT752" s="198"/>
      <c r="DU752" s="198"/>
      <c r="DV752" s="198"/>
      <c r="DW752" s="198"/>
      <c r="DX752" s="198"/>
      <c r="DY752" s="198"/>
      <c r="DZ752" s="198"/>
      <c r="EA752" s="198"/>
      <c r="EB752" s="198"/>
      <c r="EC752" s="198"/>
      <c r="ED752" s="198"/>
      <c r="EE752" s="198"/>
      <c r="EF752" s="198"/>
      <c r="EG752" s="198"/>
      <c r="EH752" s="198"/>
      <c r="EI752" s="198"/>
      <c r="EJ752" s="198"/>
      <c r="EK752" s="198"/>
      <c r="EL752" s="198"/>
      <c r="EM752" s="198"/>
      <c r="EN752" s="198"/>
      <c r="EO752" s="198"/>
      <c r="EP752" s="198"/>
      <c r="EQ752" s="198"/>
      <c r="ER752" s="198"/>
      <c r="ES752" s="198"/>
      <c r="ET752" s="198"/>
      <c r="EU752" s="198"/>
      <c r="EV752" s="198"/>
      <c r="EW752" s="198"/>
      <c r="EX752" s="198"/>
      <c r="EY752" s="198"/>
      <c r="EZ752" s="198"/>
      <c r="FA752" s="198"/>
      <c r="FB752" s="198"/>
      <c r="FC752" s="198"/>
      <c r="FD752" s="198"/>
      <c r="FE752" s="198"/>
      <c r="FF752" s="198"/>
      <c r="FG752" s="198"/>
      <c r="FH752" s="198"/>
      <c r="FI752" s="198"/>
      <c r="FJ752" s="198"/>
      <c r="FK752" s="198"/>
      <c r="FL752" s="198"/>
      <c r="FM752" s="198"/>
      <c r="FN752" s="198"/>
      <c r="FO752" s="198"/>
      <c r="FP752" s="198"/>
      <c r="FQ752" s="198"/>
      <c r="FR752" s="198"/>
      <c r="FS752" s="198"/>
      <c r="FT752" s="198"/>
      <c r="FU752" s="198"/>
      <c r="FV752" s="198"/>
      <c r="FW752" s="198"/>
      <c r="FX752" s="198"/>
      <c r="FY752" s="198"/>
      <c r="FZ752" s="198"/>
      <c r="GA752" s="198"/>
      <c r="GB752" s="198"/>
      <c r="GC752" s="198"/>
      <c r="GD752" s="198"/>
      <c r="GE752" s="198"/>
      <c r="GF752" s="198"/>
      <c r="GG752" s="198"/>
      <c r="GH752" s="198"/>
      <c r="GI752" s="198"/>
      <c r="GJ752" s="198"/>
      <c r="GK752" s="198"/>
      <c r="GL752" s="198"/>
      <c r="GM752" s="198"/>
      <c r="GN752" s="198"/>
      <c r="GO752" s="198"/>
      <c r="GP752" s="198"/>
      <c r="GQ752" s="198"/>
      <c r="GR752" s="198"/>
      <c r="GS752" s="198"/>
      <c r="GT752" s="198"/>
      <c r="GU752" s="198"/>
      <c r="GV752" s="198"/>
      <c r="GW752" s="198"/>
      <c r="GX752" s="198"/>
      <c r="GY752" s="198"/>
      <c r="GZ752" s="198"/>
      <c r="HA752" s="198"/>
      <c r="HB752" s="198"/>
      <c r="HC752" s="198"/>
      <c r="HD752" s="198"/>
      <c r="HE752" s="198"/>
      <c r="HF752" s="198"/>
      <c r="HG752" s="198"/>
      <c r="HH752" s="198"/>
      <c r="HI752" s="198"/>
      <c r="HJ752" s="198"/>
      <c r="HK752" s="198"/>
      <c r="HL752" s="198"/>
      <c r="HM752" s="198"/>
      <c r="HN752" s="198"/>
      <c r="HO752" s="198"/>
      <c r="HP752" s="198"/>
      <c r="HQ752" s="198"/>
      <c r="HR752" s="198"/>
      <c r="HS752" s="198"/>
      <c r="HT752" s="198"/>
      <c r="HU752" s="198"/>
      <c r="HV752" s="198"/>
      <c r="HW752" s="198"/>
      <c r="HX752" s="198"/>
    </row>
    <row r="753" s="197" customFormat="1" ht="14.65" customHeight="1" spans="1:232">
      <c r="A753" s="207" t="s">
        <v>579</v>
      </c>
      <c r="B753" s="205"/>
      <c r="C753" s="206"/>
      <c r="D753" s="198"/>
      <c r="E753" s="198"/>
      <c r="F753" s="198"/>
      <c r="G753" s="198"/>
      <c r="H753" s="198"/>
      <c r="I753" s="198"/>
      <c r="J753" s="198"/>
      <c r="K753" s="198"/>
      <c r="L753" s="198"/>
      <c r="M753" s="198"/>
      <c r="N753" s="198"/>
      <c r="O753" s="198"/>
      <c r="P753" s="198"/>
      <c r="Q753" s="198"/>
      <c r="R753" s="198"/>
      <c r="S753" s="198"/>
      <c r="T753" s="198"/>
      <c r="U753" s="198"/>
      <c r="V753" s="198"/>
      <c r="W753" s="198"/>
      <c r="X753" s="198"/>
      <c r="Y753" s="198"/>
      <c r="Z753" s="198"/>
      <c r="AA753" s="198"/>
      <c r="AB753" s="198"/>
      <c r="AC753" s="198"/>
      <c r="AD753" s="198"/>
      <c r="AE753" s="198"/>
      <c r="AF753" s="198"/>
      <c r="AG753" s="198"/>
      <c r="AH753" s="198"/>
      <c r="AI753" s="198"/>
      <c r="AJ753" s="198"/>
      <c r="AK753" s="198"/>
      <c r="AL753" s="198"/>
      <c r="AM753" s="198"/>
      <c r="AN753" s="198"/>
      <c r="AO753" s="198"/>
      <c r="AP753" s="198"/>
      <c r="AQ753" s="198"/>
      <c r="AR753" s="198"/>
      <c r="AS753" s="198"/>
      <c r="AT753" s="198"/>
      <c r="AU753" s="198"/>
      <c r="AV753" s="198"/>
      <c r="AW753" s="198"/>
      <c r="AX753" s="198"/>
      <c r="AY753" s="198"/>
      <c r="AZ753" s="198"/>
      <c r="BA753" s="198"/>
      <c r="BB753" s="198"/>
      <c r="BC753" s="198"/>
      <c r="BD753" s="198"/>
      <c r="BE753" s="198"/>
      <c r="BF753" s="198"/>
      <c r="BG753" s="198"/>
      <c r="BH753" s="198"/>
      <c r="BI753" s="198"/>
      <c r="BJ753" s="198"/>
      <c r="BK753" s="198"/>
      <c r="BL753" s="198"/>
      <c r="BM753" s="198"/>
      <c r="BN753" s="198"/>
      <c r="BO753" s="198"/>
      <c r="BP753" s="198"/>
      <c r="BQ753" s="198"/>
      <c r="BR753" s="198"/>
      <c r="BS753" s="198"/>
      <c r="BT753" s="198"/>
      <c r="BU753" s="198"/>
      <c r="BV753" s="198"/>
      <c r="BW753" s="198"/>
      <c r="BX753" s="198"/>
      <c r="BY753" s="198"/>
      <c r="BZ753" s="198"/>
      <c r="CA753" s="198"/>
      <c r="CB753" s="198"/>
      <c r="CC753" s="198"/>
      <c r="CD753" s="198"/>
      <c r="CE753" s="198"/>
      <c r="CF753" s="198"/>
      <c r="CG753" s="198"/>
      <c r="CH753" s="198"/>
      <c r="CI753" s="198"/>
      <c r="CJ753" s="198"/>
      <c r="CK753" s="198"/>
      <c r="CL753" s="198"/>
      <c r="CM753" s="198"/>
      <c r="CN753" s="198"/>
      <c r="CO753" s="198"/>
      <c r="CP753" s="198"/>
      <c r="CQ753" s="198"/>
      <c r="CR753" s="198"/>
      <c r="CS753" s="198"/>
      <c r="CT753" s="198"/>
      <c r="CU753" s="198"/>
      <c r="CV753" s="198"/>
      <c r="CW753" s="198"/>
      <c r="CX753" s="198"/>
      <c r="CY753" s="198"/>
      <c r="CZ753" s="198"/>
      <c r="DA753" s="198"/>
      <c r="DB753" s="198"/>
      <c r="DC753" s="198"/>
      <c r="DD753" s="198"/>
      <c r="DE753" s="198"/>
      <c r="DF753" s="198"/>
      <c r="DG753" s="198"/>
      <c r="DH753" s="198"/>
      <c r="DI753" s="198"/>
      <c r="DJ753" s="198"/>
      <c r="DK753" s="198"/>
      <c r="DL753" s="198"/>
      <c r="DM753" s="198"/>
      <c r="DN753" s="198"/>
      <c r="DO753" s="198"/>
      <c r="DP753" s="198"/>
      <c r="DQ753" s="198"/>
      <c r="DR753" s="198"/>
      <c r="DS753" s="198"/>
      <c r="DT753" s="198"/>
      <c r="DU753" s="198"/>
      <c r="DV753" s="198"/>
      <c r="DW753" s="198"/>
      <c r="DX753" s="198"/>
      <c r="DY753" s="198"/>
      <c r="DZ753" s="198"/>
      <c r="EA753" s="198"/>
      <c r="EB753" s="198"/>
      <c r="EC753" s="198"/>
      <c r="ED753" s="198"/>
      <c r="EE753" s="198"/>
      <c r="EF753" s="198"/>
      <c r="EG753" s="198"/>
      <c r="EH753" s="198"/>
      <c r="EI753" s="198"/>
      <c r="EJ753" s="198"/>
      <c r="EK753" s="198"/>
      <c r="EL753" s="198"/>
      <c r="EM753" s="198"/>
      <c r="EN753" s="198"/>
      <c r="EO753" s="198"/>
      <c r="EP753" s="198"/>
      <c r="EQ753" s="198"/>
      <c r="ER753" s="198"/>
      <c r="ES753" s="198"/>
      <c r="ET753" s="198"/>
      <c r="EU753" s="198"/>
      <c r="EV753" s="198"/>
      <c r="EW753" s="198"/>
      <c r="EX753" s="198"/>
      <c r="EY753" s="198"/>
      <c r="EZ753" s="198"/>
      <c r="FA753" s="198"/>
      <c r="FB753" s="198"/>
      <c r="FC753" s="198"/>
      <c r="FD753" s="198"/>
      <c r="FE753" s="198"/>
      <c r="FF753" s="198"/>
      <c r="FG753" s="198"/>
      <c r="FH753" s="198"/>
      <c r="FI753" s="198"/>
      <c r="FJ753" s="198"/>
      <c r="FK753" s="198"/>
      <c r="FL753" s="198"/>
      <c r="FM753" s="198"/>
      <c r="FN753" s="198"/>
      <c r="FO753" s="198"/>
      <c r="FP753" s="198"/>
      <c r="FQ753" s="198"/>
      <c r="FR753" s="198"/>
      <c r="FS753" s="198"/>
      <c r="FT753" s="198"/>
      <c r="FU753" s="198"/>
      <c r="FV753" s="198"/>
      <c r="FW753" s="198"/>
      <c r="FX753" s="198"/>
      <c r="FY753" s="198"/>
      <c r="FZ753" s="198"/>
      <c r="GA753" s="198"/>
      <c r="GB753" s="198"/>
      <c r="GC753" s="198"/>
      <c r="GD753" s="198"/>
      <c r="GE753" s="198"/>
      <c r="GF753" s="198"/>
      <c r="GG753" s="198"/>
      <c r="GH753" s="198"/>
      <c r="GI753" s="198"/>
      <c r="GJ753" s="198"/>
      <c r="GK753" s="198"/>
      <c r="GL753" s="198"/>
      <c r="GM753" s="198"/>
      <c r="GN753" s="198"/>
      <c r="GO753" s="198"/>
      <c r="GP753" s="198"/>
      <c r="GQ753" s="198"/>
      <c r="GR753" s="198"/>
      <c r="GS753" s="198"/>
      <c r="GT753" s="198"/>
      <c r="GU753" s="198"/>
      <c r="GV753" s="198"/>
      <c r="GW753" s="198"/>
      <c r="GX753" s="198"/>
      <c r="GY753" s="198"/>
      <c r="GZ753" s="198"/>
      <c r="HA753" s="198"/>
      <c r="HB753" s="198"/>
      <c r="HC753" s="198"/>
      <c r="HD753" s="198"/>
      <c r="HE753" s="198"/>
      <c r="HF753" s="198"/>
      <c r="HG753" s="198"/>
      <c r="HH753" s="198"/>
      <c r="HI753" s="198"/>
      <c r="HJ753" s="198"/>
      <c r="HK753" s="198"/>
      <c r="HL753" s="198"/>
      <c r="HM753" s="198"/>
      <c r="HN753" s="198"/>
      <c r="HO753" s="198"/>
      <c r="HP753" s="198"/>
      <c r="HQ753" s="198"/>
      <c r="HR753" s="198"/>
      <c r="HS753" s="198"/>
      <c r="HT753" s="198"/>
      <c r="HU753" s="198"/>
      <c r="HV753" s="198"/>
      <c r="HW753" s="198"/>
      <c r="HX753" s="198"/>
    </row>
    <row r="754" ht="14.65" customHeight="1" spans="1:3">
      <c r="A754" s="207" t="s">
        <v>580</v>
      </c>
      <c r="B754" s="205">
        <f>SUM(B755)</f>
        <v>18348</v>
      </c>
      <c r="C754" s="206"/>
    </row>
    <row r="755" ht="14.65" customHeight="1" spans="1:3">
      <c r="A755" s="207" t="s">
        <v>581</v>
      </c>
      <c r="B755" s="205">
        <v>18348</v>
      </c>
      <c r="C755" s="206"/>
    </row>
    <row r="756" s="197" customFormat="1" ht="14.65" customHeight="1" spans="1:232">
      <c r="A756" s="207" t="s">
        <v>582</v>
      </c>
      <c r="B756" s="205">
        <f>B757+B767+B771+B780+B787+B794+B797+B800+B802+B804+B810+B813+B815+B826</f>
        <v>23818</v>
      </c>
      <c r="C756" s="206"/>
      <c r="D756" s="198"/>
      <c r="E756" s="198"/>
      <c r="F756" s="198"/>
      <c r="G756" s="198"/>
      <c r="H756" s="198"/>
      <c r="I756" s="198"/>
      <c r="J756" s="198"/>
      <c r="K756" s="198"/>
      <c r="L756" s="198"/>
      <c r="M756" s="198"/>
      <c r="N756" s="198"/>
      <c r="O756" s="198"/>
      <c r="P756" s="198"/>
      <c r="Q756" s="198"/>
      <c r="R756" s="198"/>
      <c r="S756" s="198"/>
      <c r="T756" s="198"/>
      <c r="U756" s="198"/>
      <c r="V756" s="198"/>
      <c r="W756" s="198"/>
      <c r="X756" s="198"/>
      <c r="Y756" s="198"/>
      <c r="Z756" s="198"/>
      <c r="AA756" s="198"/>
      <c r="AB756" s="198"/>
      <c r="AC756" s="198"/>
      <c r="AD756" s="198"/>
      <c r="AE756" s="198"/>
      <c r="AF756" s="198"/>
      <c r="AG756" s="198"/>
      <c r="AH756" s="198"/>
      <c r="AI756" s="198"/>
      <c r="AJ756" s="198"/>
      <c r="AK756" s="198"/>
      <c r="AL756" s="198"/>
      <c r="AM756" s="198"/>
      <c r="AN756" s="198"/>
      <c r="AO756" s="198"/>
      <c r="AP756" s="198"/>
      <c r="AQ756" s="198"/>
      <c r="AR756" s="198"/>
      <c r="AS756" s="198"/>
      <c r="AT756" s="198"/>
      <c r="AU756" s="198"/>
      <c r="AV756" s="198"/>
      <c r="AW756" s="198"/>
      <c r="AX756" s="198"/>
      <c r="AY756" s="198"/>
      <c r="AZ756" s="198"/>
      <c r="BA756" s="198"/>
      <c r="BB756" s="198"/>
      <c r="BC756" s="198"/>
      <c r="BD756" s="198"/>
      <c r="BE756" s="198"/>
      <c r="BF756" s="198"/>
      <c r="BG756" s="198"/>
      <c r="BH756" s="198"/>
      <c r="BI756" s="198"/>
      <c r="BJ756" s="198"/>
      <c r="BK756" s="198"/>
      <c r="BL756" s="198"/>
      <c r="BM756" s="198"/>
      <c r="BN756" s="198"/>
      <c r="BO756" s="198"/>
      <c r="BP756" s="198"/>
      <c r="BQ756" s="198"/>
      <c r="BR756" s="198"/>
      <c r="BS756" s="198"/>
      <c r="BT756" s="198"/>
      <c r="BU756" s="198"/>
      <c r="BV756" s="198"/>
      <c r="BW756" s="198"/>
      <c r="BX756" s="198"/>
      <c r="BY756" s="198"/>
      <c r="BZ756" s="198"/>
      <c r="CA756" s="198"/>
      <c r="CB756" s="198"/>
      <c r="CC756" s="198"/>
      <c r="CD756" s="198"/>
      <c r="CE756" s="198"/>
      <c r="CF756" s="198"/>
      <c r="CG756" s="198"/>
      <c r="CH756" s="198"/>
      <c r="CI756" s="198"/>
      <c r="CJ756" s="198"/>
      <c r="CK756" s="198"/>
      <c r="CL756" s="198"/>
      <c r="CM756" s="198"/>
      <c r="CN756" s="198"/>
      <c r="CO756" s="198"/>
      <c r="CP756" s="198"/>
      <c r="CQ756" s="198"/>
      <c r="CR756" s="198"/>
      <c r="CS756" s="198"/>
      <c r="CT756" s="198"/>
      <c r="CU756" s="198"/>
      <c r="CV756" s="198"/>
      <c r="CW756" s="198"/>
      <c r="CX756" s="198"/>
      <c r="CY756" s="198"/>
      <c r="CZ756" s="198"/>
      <c r="DA756" s="198"/>
      <c r="DB756" s="198"/>
      <c r="DC756" s="198"/>
      <c r="DD756" s="198"/>
      <c r="DE756" s="198"/>
      <c r="DF756" s="198"/>
      <c r="DG756" s="198"/>
      <c r="DH756" s="198"/>
      <c r="DI756" s="198"/>
      <c r="DJ756" s="198"/>
      <c r="DK756" s="198"/>
      <c r="DL756" s="198"/>
      <c r="DM756" s="198"/>
      <c r="DN756" s="198"/>
      <c r="DO756" s="198"/>
      <c r="DP756" s="198"/>
      <c r="DQ756" s="198"/>
      <c r="DR756" s="198"/>
      <c r="DS756" s="198"/>
      <c r="DT756" s="198"/>
      <c r="DU756" s="198"/>
      <c r="DV756" s="198"/>
      <c r="DW756" s="198"/>
      <c r="DX756" s="198"/>
      <c r="DY756" s="198"/>
      <c r="DZ756" s="198"/>
      <c r="EA756" s="198"/>
      <c r="EB756" s="198"/>
      <c r="EC756" s="198"/>
      <c r="ED756" s="198"/>
      <c r="EE756" s="198"/>
      <c r="EF756" s="198"/>
      <c r="EG756" s="198"/>
      <c r="EH756" s="198"/>
      <c r="EI756" s="198"/>
      <c r="EJ756" s="198"/>
      <c r="EK756" s="198"/>
      <c r="EL756" s="198"/>
      <c r="EM756" s="198"/>
      <c r="EN756" s="198"/>
      <c r="EO756" s="198"/>
      <c r="EP756" s="198"/>
      <c r="EQ756" s="198"/>
      <c r="ER756" s="198"/>
      <c r="ES756" s="198"/>
      <c r="ET756" s="198"/>
      <c r="EU756" s="198"/>
      <c r="EV756" s="198"/>
      <c r="EW756" s="198"/>
      <c r="EX756" s="198"/>
      <c r="EY756" s="198"/>
      <c r="EZ756" s="198"/>
      <c r="FA756" s="198"/>
      <c r="FB756" s="198"/>
      <c r="FC756" s="198"/>
      <c r="FD756" s="198"/>
      <c r="FE756" s="198"/>
      <c r="FF756" s="198"/>
      <c r="FG756" s="198"/>
      <c r="FH756" s="198"/>
      <c r="FI756" s="198"/>
      <c r="FJ756" s="198"/>
      <c r="FK756" s="198"/>
      <c r="FL756" s="198"/>
      <c r="FM756" s="198"/>
      <c r="FN756" s="198"/>
      <c r="FO756" s="198"/>
      <c r="FP756" s="198"/>
      <c r="FQ756" s="198"/>
      <c r="FR756" s="198"/>
      <c r="FS756" s="198"/>
      <c r="FT756" s="198"/>
      <c r="FU756" s="198"/>
      <c r="FV756" s="198"/>
      <c r="FW756" s="198"/>
      <c r="FX756" s="198"/>
      <c r="FY756" s="198"/>
      <c r="FZ756" s="198"/>
      <c r="GA756" s="198"/>
      <c r="GB756" s="198"/>
      <c r="GC756" s="198"/>
      <c r="GD756" s="198"/>
      <c r="GE756" s="198"/>
      <c r="GF756" s="198"/>
      <c r="GG756" s="198"/>
      <c r="GH756" s="198"/>
      <c r="GI756" s="198"/>
      <c r="GJ756" s="198"/>
      <c r="GK756" s="198"/>
      <c r="GL756" s="198"/>
      <c r="GM756" s="198"/>
      <c r="GN756" s="198"/>
      <c r="GO756" s="198"/>
      <c r="GP756" s="198"/>
      <c r="GQ756" s="198"/>
      <c r="GR756" s="198"/>
      <c r="GS756" s="198"/>
      <c r="GT756" s="198"/>
      <c r="GU756" s="198"/>
      <c r="GV756" s="198"/>
      <c r="GW756" s="198"/>
      <c r="GX756" s="198"/>
      <c r="GY756" s="198"/>
      <c r="GZ756" s="198"/>
      <c r="HA756" s="198"/>
      <c r="HB756" s="198"/>
      <c r="HC756" s="198"/>
      <c r="HD756" s="198"/>
      <c r="HE756" s="198"/>
      <c r="HF756" s="198"/>
      <c r="HG756" s="198"/>
      <c r="HH756" s="198"/>
      <c r="HI756" s="198"/>
      <c r="HJ756" s="198"/>
      <c r="HK756" s="198"/>
      <c r="HL756" s="198"/>
      <c r="HM756" s="198"/>
      <c r="HN756" s="198"/>
      <c r="HO756" s="198"/>
      <c r="HP756" s="198"/>
      <c r="HQ756" s="198"/>
      <c r="HR756" s="198"/>
      <c r="HS756" s="198"/>
      <c r="HT756" s="198"/>
      <c r="HU756" s="198"/>
      <c r="HV756" s="198"/>
      <c r="HW756" s="198"/>
      <c r="HX756" s="198"/>
    </row>
    <row r="757" ht="14.65" customHeight="1" spans="1:3">
      <c r="A757" s="207" t="s">
        <v>583</v>
      </c>
      <c r="B757" s="205">
        <v>50</v>
      </c>
      <c r="C757" s="206"/>
    </row>
    <row r="758" ht="14.65" customHeight="1" spans="1:3">
      <c r="A758" s="207" t="s">
        <v>37</v>
      </c>
      <c r="B758" s="205"/>
      <c r="C758" s="206"/>
    </row>
    <row r="759" ht="14.65" customHeight="1" spans="1:3">
      <c r="A759" s="207" t="s">
        <v>38</v>
      </c>
      <c r="B759" s="205"/>
      <c r="C759" s="206"/>
    </row>
    <row r="760" ht="14.65" customHeight="1" spans="1:3">
      <c r="A760" s="207" t="s">
        <v>39</v>
      </c>
      <c r="B760" s="205"/>
      <c r="C760" s="206"/>
    </row>
    <row r="761" ht="14.65" customHeight="1" spans="1:3">
      <c r="A761" s="207" t="s">
        <v>584</v>
      </c>
      <c r="B761" s="205"/>
      <c r="C761" s="206"/>
    </row>
    <row r="762" ht="14.65" customHeight="1" spans="1:3">
      <c r="A762" s="207" t="s">
        <v>585</v>
      </c>
      <c r="B762" s="205"/>
      <c r="C762" s="206"/>
    </row>
    <row r="763" ht="14.65" customHeight="1" spans="1:3">
      <c r="A763" s="207" t="s">
        <v>586</v>
      </c>
      <c r="B763" s="205"/>
      <c r="C763" s="206"/>
    </row>
    <row r="764" ht="14.65" customHeight="1" spans="1:3">
      <c r="A764" s="207" t="s">
        <v>587</v>
      </c>
      <c r="B764" s="205"/>
      <c r="C764" s="206"/>
    </row>
    <row r="765" ht="14.65" customHeight="1" spans="1:3">
      <c r="A765" s="207" t="s">
        <v>588</v>
      </c>
      <c r="B765" s="205"/>
      <c r="C765" s="206"/>
    </row>
    <row r="766" ht="14.65" customHeight="1" spans="1:3">
      <c r="A766" s="207" t="s">
        <v>589</v>
      </c>
      <c r="B766" s="205">
        <v>137</v>
      </c>
      <c r="C766" s="206"/>
    </row>
    <row r="767" ht="14.65" customHeight="1" spans="1:3">
      <c r="A767" s="207" t="s">
        <v>590</v>
      </c>
      <c r="B767" s="205"/>
      <c r="C767" s="206"/>
    </row>
    <row r="768" ht="14.65" customHeight="1" spans="1:3">
      <c r="A768" s="207" t="s">
        <v>591</v>
      </c>
      <c r="B768" s="205"/>
      <c r="C768" s="206"/>
    </row>
    <row r="769" ht="14.65" customHeight="1" spans="1:3">
      <c r="A769" s="207" t="s">
        <v>592</v>
      </c>
      <c r="B769" s="205"/>
      <c r="C769" s="206"/>
    </row>
    <row r="770" ht="14.65" customHeight="1" spans="1:3">
      <c r="A770" s="207" t="s">
        <v>593</v>
      </c>
      <c r="B770" s="205"/>
      <c r="C770" s="206"/>
    </row>
    <row r="771" ht="14.65" customHeight="1" spans="1:3">
      <c r="A771" s="207" t="s">
        <v>594</v>
      </c>
      <c r="B771" s="205">
        <f>SUM(B772:B779)</f>
        <v>18355</v>
      </c>
      <c r="C771" s="206"/>
    </row>
    <row r="772" ht="14.65" customHeight="1" spans="1:3">
      <c r="A772" s="207" t="s">
        <v>595</v>
      </c>
      <c r="B772" s="205">
        <v>2644</v>
      </c>
      <c r="C772" s="206"/>
    </row>
    <row r="773" ht="14.65" customHeight="1" spans="1:3">
      <c r="A773" s="207" t="s">
        <v>596</v>
      </c>
      <c r="B773" s="205">
        <v>9031</v>
      </c>
      <c r="C773" s="206"/>
    </row>
    <row r="774" ht="14.65" customHeight="1" spans="1:3">
      <c r="A774" s="207" t="s">
        <v>597</v>
      </c>
      <c r="B774" s="205"/>
      <c r="C774" s="206"/>
    </row>
    <row r="775" ht="14.65" customHeight="1" spans="1:3">
      <c r="A775" s="207" t="s">
        <v>598</v>
      </c>
      <c r="B775" s="205">
        <v>895</v>
      </c>
      <c r="C775" s="206"/>
    </row>
    <row r="776" ht="14.65" customHeight="1" spans="1:3">
      <c r="A776" s="207" t="s">
        <v>599</v>
      </c>
      <c r="B776" s="205"/>
      <c r="C776" s="206"/>
    </row>
    <row r="777" ht="14.65" customHeight="1" spans="1:3">
      <c r="A777" s="207" t="s">
        <v>600</v>
      </c>
      <c r="B777" s="205"/>
      <c r="C777" s="206"/>
    </row>
    <row r="778" ht="14.65" customHeight="1" spans="1:3">
      <c r="A778" s="207" t="s">
        <v>601</v>
      </c>
      <c r="B778" s="205"/>
      <c r="C778" s="206"/>
    </row>
    <row r="779" ht="14.65" customHeight="1" spans="1:3">
      <c r="A779" s="207" t="s">
        <v>602</v>
      </c>
      <c r="B779" s="205">
        <v>5785</v>
      </c>
      <c r="C779" s="206"/>
    </row>
    <row r="780" ht="14.65" customHeight="1" spans="1:3">
      <c r="A780" s="207" t="s">
        <v>603</v>
      </c>
      <c r="B780" s="205">
        <f>SUM(B781:B786)</f>
        <v>359</v>
      </c>
      <c r="C780" s="206"/>
    </row>
    <row r="781" ht="14.65" customHeight="1" spans="1:3">
      <c r="A781" s="207" t="s">
        <v>604</v>
      </c>
      <c r="B781" s="205">
        <v>295</v>
      </c>
      <c r="C781" s="206"/>
    </row>
    <row r="782" ht="14.65" customHeight="1" spans="1:3">
      <c r="A782" s="207" t="s">
        <v>605</v>
      </c>
      <c r="B782" s="205"/>
      <c r="C782" s="206"/>
    </row>
    <row r="783" ht="14.65" customHeight="1" spans="1:3">
      <c r="A783" s="207" t="s">
        <v>606</v>
      </c>
      <c r="B783" s="205"/>
      <c r="C783" s="206"/>
    </row>
    <row r="784" ht="14.65" customHeight="1" spans="1:3">
      <c r="A784" s="207" t="s">
        <v>607</v>
      </c>
      <c r="B784" s="205"/>
      <c r="C784" s="206"/>
    </row>
    <row r="785" ht="14.65" customHeight="1" spans="1:3">
      <c r="A785" s="207" t="s">
        <v>608</v>
      </c>
      <c r="B785" s="205">
        <v>20</v>
      </c>
      <c r="C785" s="206"/>
    </row>
    <row r="786" ht="14.65" customHeight="1" spans="1:3">
      <c r="A786" s="207" t="s">
        <v>609</v>
      </c>
      <c r="B786" s="205">
        <v>44</v>
      </c>
      <c r="C786" s="206"/>
    </row>
    <row r="787" ht="14.65" customHeight="1" spans="1:3">
      <c r="A787" s="207" t="s">
        <v>610</v>
      </c>
      <c r="B787" s="205">
        <f>SUM(B788:B793)</f>
        <v>251</v>
      </c>
      <c r="C787" s="206"/>
    </row>
    <row r="788" ht="14.65" customHeight="1" spans="1:3">
      <c r="A788" s="207" t="s">
        <v>611</v>
      </c>
      <c r="B788" s="205">
        <v>250</v>
      </c>
      <c r="C788" s="206"/>
    </row>
    <row r="789" ht="14.65" customHeight="1" spans="1:3">
      <c r="A789" s="207" t="s">
        <v>612</v>
      </c>
      <c r="B789" s="205">
        <v>1</v>
      </c>
      <c r="C789" s="206"/>
    </row>
    <row r="790" ht="14.65" customHeight="1" spans="1:3">
      <c r="A790" s="207" t="s">
        <v>613</v>
      </c>
      <c r="B790" s="205"/>
      <c r="C790" s="206"/>
    </row>
    <row r="791" ht="14.65" customHeight="1" spans="1:3">
      <c r="A791" s="207" t="s">
        <v>614</v>
      </c>
      <c r="B791" s="205"/>
      <c r="C791" s="206"/>
    </row>
    <row r="792" ht="14.65" customHeight="1" spans="1:3">
      <c r="A792" s="207" t="s">
        <v>615</v>
      </c>
      <c r="B792" s="205"/>
      <c r="C792" s="206"/>
    </row>
    <row r="793" ht="14.65" customHeight="1" spans="1:3">
      <c r="A793" s="207" t="s">
        <v>616</v>
      </c>
      <c r="B793" s="205"/>
      <c r="C793" s="206"/>
    </row>
    <row r="794" ht="14.65" customHeight="1" spans="1:3">
      <c r="A794" s="207" t="s">
        <v>617</v>
      </c>
      <c r="B794" s="205"/>
      <c r="C794" s="206"/>
    </row>
    <row r="795" ht="14.65" customHeight="1" spans="1:3">
      <c r="A795" s="207" t="s">
        <v>618</v>
      </c>
      <c r="B795" s="205"/>
      <c r="C795" s="206"/>
    </row>
    <row r="796" ht="14.65" customHeight="1" spans="1:3">
      <c r="A796" s="207" t="s">
        <v>619</v>
      </c>
      <c r="B796" s="205"/>
      <c r="C796" s="206"/>
    </row>
    <row r="797" ht="14.65" customHeight="1" spans="1:3">
      <c r="A797" s="207" t="s">
        <v>620</v>
      </c>
      <c r="B797" s="205"/>
      <c r="C797" s="206"/>
    </row>
    <row r="798" ht="14.65" customHeight="1" spans="1:3">
      <c r="A798" s="207" t="s">
        <v>621</v>
      </c>
      <c r="B798" s="205"/>
      <c r="C798" s="206"/>
    </row>
    <row r="799" ht="14.65" customHeight="1" spans="1:3">
      <c r="A799" s="207" t="s">
        <v>622</v>
      </c>
      <c r="B799" s="205"/>
      <c r="C799" s="206"/>
    </row>
    <row r="800" ht="14.65" customHeight="1" spans="1:3">
      <c r="A800" s="207" t="s">
        <v>623</v>
      </c>
      <c r="B800" s="205"/>
      <c r="C800" s="206"/>
    </row>
    <row r="801" ht="14.65" customHeight="1" spans="1:3">
      <c r="A801" s="207" t="s">
        <v>624</v>
      </c>
      <c r="B801" s="205"/>
      <c r="C801" s="206"/>
    </row>
    <row r="802" ht="14.65" customHeight="1" spans="1:3">
      <c r="A802" s="207" t="s">
        <v>625</v>
      </c>
      <c r="B802" s="205"/>
      <c r="C802" s="206"/>
    </row>
    <row r="803" ht="14.65" customHeight="1" spans="1:3">
      <c r="A803" s="207" t="s">
        <v>626</v>
      </c>
      <c r="B803" s="205"/>
      <c r="C803" s="206"/>
    </row>
    <row r="804" ht="14.65" customHeight="1" spans="1:3">
      <c r="A804" s="207" t="s">
        <v>627</v>
      </c>
      <c r="B804" s="205">
        <v>2700</v>
      </c>
      <c r="C804" s="206"/>
    </row>
    <row r="805" ht="14.65" customHeight="1" spans="1:3">
      <c r="A805" s="207" t="s">
        <v>628</v>
      </c>
      <c r="B805" s="205"/>
      <c r="C805" s="206"/>
    </row>
    <row r="806" ht="14.65" customHeight="1" spans="1:3">
      <c r="A806" s="207" t="s">
        <v>629</v>
      </c>
      <c r="B806" s="205"/>
      <c r="C806" s="206"/>
    </row>
    <row r="807" ht="14.65" customHeight="1" spans="1:3">
      <c r="A807" s="207" t="s">
        <v>630</v>
      </c>
      <c r="B807" s="205"/>
      <c r="C807" s="206"/>
    </row>
    <row r="808" ht="14.65" customHeight="1" spans="1:3">
      <c r="A808" s="207" t="s">
        <v>631</v>
      </c>
      <c r="B808" s="205"/>
      <c r="C808" s="206"/>
    </row>
    <row r="809" ht="14.65" customHeight="1" spans="1:3">
      <c r="A809" s="207" t="s">
        <v>632</v>
      </c>
      <c r="B809" s="205">
        <v>1800</v>
      </c>
      <c r="C809" s="206"/>
    </row>
    <row r="810" ht="14.65" customHeight="1" spans="1:3">
      <c r="A810" s="207" t="s">
        <v>633</v>
      </c>
      <c r="B810" s="205">
        <v>35</v>
      </c>
      <c r="C810" s="206"/>
    </row>
    <row r="811" ht="14.65" customHeight="1" spans="1:3">
      <c r="A811" s="207" t="s">
        <v>634</v>
      </c>
      <c r="B811" s="205"/>
      <c r="C811" s="206"/>
    </row>
    <row r="812" ht="14.65" customHeight="1" spans="1:3">
      <c r="A812" s="207" t="s">
        <v>635</v>
      </c>
      <c r="B812" s="205">
        <v>35</v>
      </c>
      <c r="C812" s="206"/>
    </row>
    <row r="813" ht="14.65" customHeight="1" spans="1:3">
      <c r="A813" s="207" t="s">
        <v>636</v>
      </c>
      <c r="B813" s="205"/>
      <c r="C813" s="206"/>
    </row>
    <row r="814" ht="14.65" customHeight="1" spans="1:3">
      <c r="A814" s="207" t="s">
        <v>637</v>
      </c>
      <c r="B814" s="205"/>
      <c r="C814" s="206"/>
    </row>
    <row r="815" ht="14.65" customHeight="1" spans="1:3">
      <c r="A815" s="207" t="s">
        <v>638</v>
      </c>
      <c r="B815" s="205">
        <f>SUM(B816:B825)</f>
        <v>653</v>
      </c>
      <c r="C815" s="206"/>
    </row>
    <row r="816" ht="14.65" customHeight="1" spans="1:3">
      <c r="A816" s="207" t="s">
        <v>37</v>
      </c>
      <c r="B816" s="205">
        <v>89</v>
      </c>
      <c r="C816" s="206"/>
    </row>
    <row r="817" ht="14.65" customHeight="1" spans="1:3">
      <c r="A817" s="207" t="s">
        <v>38</v>
      </c>
      <c r="B817" s="205"/>
      <c r="C817" s="206"/>
    </row>
    <row r="818" ht="14.65" customHeight="1" spans="1:3">
      <c r="A818" s="207" t="s">
        <v>39</v>
      </c>
      <c r="B818" s="205"/>
      <c r="C818" s="206"/>
    </row>
    <row r="819" ht="14.65" customHeight="1" spans="1:3">
      <c r="A819" s="207" t="s">
        <v>639</v>
      </c>
      <c r="B819" s="205"/>
      <c r="C819" s="206"/>
    </row>
    <row r="820" ht="14.65" customHeight="1" spans="1:3">
      <c r="A820" s="207" t="s">
        <v>640</v>
      </c>
      <c r="B820" s="205">
        <v>18</v>
      </c>
      <c r="C820" s="206"/>
    </row>
    <row r="821" ht="14.65" customHeight="1" spans="1:3">
      <c r="A821" s="207" t="s">
        <v>641</v>
      </c>
      <c r="B821" s="205"/>
      <c r="C821" s="206"/>
    </row>
    <row r="822" ht="14.65" customHeight="1" spans="1:3">
      <c r="A822" s="207" t="s">
        <v>77</v>
      </c>
      <c r="B822" s="205"/>
      <c r="C822" s="206"/>
    </row>
    <row r="823" ht="14.65" customHeight="1" spans="1:3">
      <c r="A823" s="207" t="s">
        <v>642</v>
      </c>
      <c r="B823" s="205"/>
      <c r="C823" s="206"/>
    </row>
    <row r="824" ht="14.65" customHeight="1" spans="1:3">
      <c r="A824" s="207" t="s">
        <v>46</v>
      </c>
      <c r="B824" s="205">
        <v>51</v>
      </c>
      <c r="C824" s="206"/>
    </row>
    <row r="825" ht="14.65" customHeight="1" spans="1:3">
      <c r="A825" s="207" t="s">
        <v>643</v>
      </c>
      <c r="B825" s="205">
        <v>495</v>
      </c>
      <c r="C825" s="206"/>
    </row>
    <row r="826" ht="14.65" customHeight="1" spans="1:3">
      <c r="A826" s="204" t="s">
        <v>644</v>
      </c>
      <c r="B826" s="205">
        <v>1415</v>
      </c>
      <c r="C826" s="206"/>
    </row>
    <row r="827" ht="14.65" customHeight="1" spans="1:3">
      <c r="A827" s="207" t="s">
        <v>645</v>
      </c>
      <c r="B827" s="205">
        <v>1403</v>
      </c>
      <c r="C827" s="206"/>
    </row>
    <row r="828" s="197" customFormat="1" ht="14.65" customHeight="1" spans="1:232">
      <c r="A828" s="207" t="s">
        <v>646</v>
      </c>
      <c r="B828" s="205">
        <f>B829+B840+B842+B845+B847+B849</f>
        <v>93570</v>
      </c>
      <c r="C828" s="206"/>
      <c r="D828" s="198"/>
      <c r="E828" s="198"/>
      <c r="F828" s="198"/>
      <c r="G828" s="198"/>
      <c r="H828" s="198"/>
      <c r="I828" s="198"/>
      <c r="J828" s="198"/>
      <c r="K828" s="198"/>
      <c r="L828" s="198"/>
      <c r="M828" s="198"/>
      <c r="N828" s="198"/>
      <c r="O828" s="198"/>
      <c r="P828" s="198"/>
      <c r="Q828" s="198"/>
      <c r="R828" s="198"/>
      <c r="S828" s="198"/>
      <c r="T828" s="198"/>
      <c r="U828" s="198"/>
      <c r="V828" s="198"/>
      <c r="W828" s="198"/>
      <c r="X828" s="198"/>
      <c r="Y828" s="198"/>
      <c r="Z828" s="198"/>
      <c r="AA828" s="198"/>
      <c r="AB828" s="198"/>
      <c r="AC828" s="198"/>
      <c r="AD828" s="198"/>
      <c r="AE828" s="198"/>
      <c r="AF828" s="198"/>
      <c r="AG828" s="198"/>
      <c r="AH828" s="198"/>
      <c r="AI828" s="198"/>
      <c r="AJ828" s="198"/>
      <c r="AK828" s="198"/>
      <c r="AL828" s="198"/>
      <c r="AM828" s="198"/>
      <c r="AN828" s="198"/>
      <c r="AO828" s="198"/>
      <c r="AP828" s="198"/>
      <c r="AQ828" s="198"/>
      <c r="AR828" s="198"/>
      <c r="AS828" s="198"/>
      <c r="AT828" s="198"/>
      <c r="AU828" s="198"/>
      <c r="AV828" s="198"/>
      <c r="AW828" s="198"/>
      <c r="AX828" s="198"/>
      <c r="AY828" s="198"/>
      <c r="AZ828" s="198"/>
      <c r="BA828" s="198"/>
      <c r="BB828" s="198"/>
      <c r="BC828" s="198"/>
      <c r="BD828" s="198"/>
      <c r="BE828" s="198"/>
      <c r="BF828" s="198"/>
      <c r="BG828" s="198"/>
      <c r="BH828" s="198"/>
      <c r="BI828" s="198"/>
      <c r="BJ828" s="198"/>
      <c r="BK828" s="198"/>
      <c r="BL828" s="198"/>
      <c r="BM828" s="198"/>
      <c r="BN828" s="198"/>
      <c r="BO828" s="198"/>
      <c r="BP828" s="198"/>
      <c r="BQ828" s="198"/>
      <c r="BR828" s="198"/>
      <c r="BS828" s="198"/>
      <c r="BT828" s="198"/>
      <c r="BU828" s="198"/>
      <c r="BV828" s="198"/>
      <c r="BW828" s="198"/>
      <c r="BX828" s="198"/>
      <c r="BY828" s="198"/>
      <c r="BZ828" s="198"/>
      <c r="CA828" s="198"/>
      <c r="CB828" s="198"/>
      <c r="CC828" s="198"/>
      <c r="CD828" s="198"/>
      <c r="CE828" s="198"/>
      <c r="CF828" s="198"/>
      <c r="CG828" s="198"/>
      <c r="CH828" s="198"/>
      <c r="CI828" s="198"/>
      <c r="CJ828" s="198"/>
      <c r="CK828" s="198"/>
      <c r="CL828" s="198"/>
      <c r="CM828" s="198"/>
      <c r="CN828" s="198"/>
      <c r="CO828" s="198"/>
      <c r="CP828" s="198"/>
      <c r="CQ828" s="198"/>
      <c r="CR828" s="198"/>
      <c r="CS828" s="198"/>
      <c r="CT828" s="198"/>
      <c r="CU828" s="198"/>
      <c r="CV828" s="198"/>
      <c r="CW828" s="198"/>
      <c r="CX828" s="198"/>
      <c r="CY828" s="198"/>
      <c r="CZ828" s="198"/>
      <c r="DA828" s="198"/>
      <c r="DB828" s="198"/>
      <c r="DC828" s="198"/>
      <c r="DD828" s="198"/>
      <c r="DE828" s="198"/>
      <c r="DF828" s="198"/>
      <c r="DG828" s="198"/>
      <c r="DH828" s="198"/>
      <c r="DI828" s="198"/>
      <c r="DJ828" s="198"/>
      <c r="DK828" s="198"/>
      <c r="DL828" s="198"/>
      <c r="DM828" s="198"/>
      <c r="DN828" s="198"/>
      <c r="DO828" s="198"/>
      <c r="DP828" s="198"/>
      <c r="DQ828" s="198"/>
      <c r="DR828" s="198"/>
      <c r="DS828" s="198"/>
      <c r="DT828" s="198"/>
      <c r="DU828" s="198"/>
      <c r="DV828" s="198"/>
      <c r="DW828" s="198"/>
      <c r="DX828" s="198"/>
      <c r="DY828" s="198"/>
      <c r="DZ828" s="198"/>
      <c r="EA828" s="198"/>
      <c r="EB828" s="198"/>
      <c r="EC828" s="198"/>
      <c r="ED828" s="198"/>
      <c r="EE828" s="198"/>
      <c r="EF828" s="198"/>
      <c r="EG828" s="198"/>
      <c r="EH828" s="198"/>
      <c r="EI828" s="198"/>
      <c r="EJ828" s="198"/>
      <c r="EK828" s="198"/>
      <c r="EL828" s="198"/>
      <c r="EM828" s="198"/>
      <c r="EN828" s="198"/>
      <c r="EO828" s="198"/>
      <c r="EP828" s="198"/>
      <c r="EQ828" s="198"/>
      <c r="ER828" s="198"/>
      <c r="ES828" s="198"/>
      <c r="ET828" s="198"/>
      <c r="EU828" s="198"/>
      <c r="EV828" s="198"/>
      <c r="EW828" s="198"/>
      <c r="EX828" s="198"/>
      <c r="EY828" s="198"/>
      <c r="EZ828" s="198"/>
      <c r="FA828" s="198"/>
      <c r="FB828" s="198"/>
      <c r="FC828" s="198"/>
      <c r="FD828" s="198"/>
      <c r="FE828" s="198"/>
      <c r="FF828" s="198"/>
      <c r="FG828" s="198"/>
      <c r="FH828" s="198"/>
      <c r="FI828" s="198"/>
      <c r="FJ828" s="198"/>
      <c r="FK828" s="198"/>
      <c r="FL828" s="198"/>
      <c r="FM828" s="198"/>
      <c r="FN828" s="198"/>
      <c r="FO828" s="198"/>
      <c r="FP828" s="198"/>
      <c r="FQ828" s="198"/>
      <c r="FR828" s="198"/>
      <c r="FS828" s="198"/>
      <c r="FT828" s="198"/>
      <c r="FU828" s="198"/>
      <c r="FV828" s="198"/>
      <c r="FW828" s="198"/>
      <c r="FX828" s="198"/>
      <c r="FY828" s="198"/>
      <c r="FZ828" s="198"/>
      <c r="GA828" s="198"/>
      <c r="GB828" s="198"/>
      <c r="GC828" s="198"/>
      <c r="GD828" s="198"/>
      <c r="GE828" s="198"/>
      <c r="GF828" s="198"/>
      <c r="GG828" s="198"/>
      <c r="GH828" s="198"/>
      <c r="GI828" s="198"/>
      <c r="GJ828" s="198"/>
      <c r="GK828" s="198"/>
      <c r="GL828" s="198"/>
      <c r="GM828" s="198"/>
      <c r="GN828" s="198"/>
      <c r="GO828" s="198"/>
      <c r="GP828" s="198"/>
      <c r="GQ828" s="198"/>
      <c r="GR828" s="198"/>
      <c r="GS828" s="198"/>
      <c r="GT828" s="198"/>
      <c r="GU828" s="198"/>
      <c r="GV828" s="198"/>
      <c r="GW828" s="198"/>
      <c r="GX828" s="198"/>
      <c r="GY828" s="198"/>
      <c r="GZ828" s="198"/>
      <c r="HA828" s="198"/>
      <c r="HB828" s="198"/>
      <c r="HC828" s="198"/>
      <c r="HD828" s="198"/>
      <c r="HE828" s="198"/>
      <c r="HF828" s="198"/>
      <c r="HG828" s="198"/>
      <c r="HH828" s="198"/>
      <c r="HI828" s="198"/>
      <c r="HJ828" s="198"/>
      <c r="HK828" s="198"/>
      <c r="HL828" s="198"/>
      <c r="HM828" s="198"/>
      <c r="HN828" s="198"/>
      <c r="HO828" s="198"/>
      <c r="HP828" s="198"/>
      <c r="HQ828" s="198"/>
      <c r="HR828" s="198"/>
      <c r="HS828" s="198"/>
      <c r="HT828" s="198"/>
      <c r="HU828" s="198"/>
      <c r="HV828" s="198"/>
      <c r="HW828" s="198"/>
      <c r="HX828" s="198"/>
    </row>
    <row r="829" ht="14.65" customHeight="1" spans="1:3">
      <c r="A829" s="207" t="s">
        <v>647</v>
      </c>
      <c r="B829" s="205">
        <f>SUM(B830:B839)</f>
        <v>6414</v>
      </c>
      <c r="C829" s="206"/>
    </row>
    <row r="830" ht="14.65" customHeight="1" spans="1:3">
      <c r="A830" s="207" t="s">
        <v>37</v>
      </c>
      <c r="B830" s="205">
        <v>870</v>
      </c>
      <c r="C830" s="206"/>
    </row>
    <row r="831" ht="14.65" customHeight="1" spans="1:3">
      <c r="A831" s="207" t="s">
        <v>38</v>
      </c>
      <c r="B831" s="205">
        <v>17</v>
      </c>
      <c r="C831" s="206"/>
    </row>
    <row r="832" ht="14.65" customHeight="1" spans="1:3">
      <c r="A832" s="207" t="s">
        <v>39</v>
      </c>
      <c r="B832" s="205"/>
      <c r="C832" s="206"/>
    </row>
    <row r="833" ht="14.65" customHeight="1" spans="1:3">
      <c r="A833" s="207" t="s">
        <v>648</v>
      </c>
      <c r="B833" s="205">
        <v>1466</v>
      </c>
      <c r="C833" s="206"/>
    </row>
    <row r="834" ht="14.65" customHeight="1" spans="1:3">
      <c r="A834" s="207" t="s">
        <v>649</v>
      </c>
      <c r="B834" s="205"/>
      <c r="C834" s="206"/>
    </row>
    <row r="835" ht="14.65" customHeight="1" spans="1:3">
      <c r="A835" s="207" t="s">
        <v>650</v>
      </c>
      <c r="B835" s="205"/>
      <c r="C835" s="206"/>
    </row>
    <row r="836" ht="14.65" customHeight="1" spans="1:3">
      <c r="A836" s="207" t="s">
        <v>651</v>
      </c>
      <c r="B836" s="205"/>
      <c r="C836" s="206"/>
    </row>
    <row r="837" ht="14.65" customHeight="1" spans="1:3">
      <c r="A837" s="207" t="s">
        <v>652</v>
      </c>
      <c r="B837" s="205"/>
      <c r="C837" s="206"/>
    </row>
    <row r="838" ht="14.65" customHeight="1" spans="1:3">
      <c r="A838" s="207" t="s">
        <v>653</v>
      </c>
      <c r="B838" s="205"/>
      <c r="C838" s="206"/>
    </row>
    <row r="839" ht="14.65" customHeight="1" spans="1:3">
      <c r="A839" s="207" t="s">
        <v>654</v>
      </c>
      <c r="B839" s="205">
        <v>4061</v>
      </c>
      <c r="C839" s="206"/>
    </row>
    <row r="840" ht="14.65" customHeight="1" spans="1:3">
      <c r="A840" s="204" t="s">
        <v>655</v>
      </c>
      <c r="B840" s="205">
        <f>B841</f>
        <v>333</v>
      </c>
      <c r="C840" s="206"/>
    </row>
    <row r="841" ht="14.65" customHeight="1" spans="1:3">
      <c r="A841" s="207" t="s">
        <v>656</v>
      </c>
      <c r="B841" s="205">
        <v>333</v>
      </c>
      <c r="C841" s="206"/>
    </row>
    <row r="842" ht="14.65" customHeight="1" spans="1:3">
      <c r="A842" s="207" t="s">
        <v>657</v>
      </c>
      <c r="B842" s="205">
        <f>SUM(B843:B844)</f>
        <v>42026</v>
      </c>
      <c r="C842" s="206"/>
    </row>
    <row r="843" ht="14.65" customHeight="1" spans="1:3">
      <c r="A843" s="207" t="s">
        <v>658</v>
      </c>
      <c r="B843" s="205"/>
      <c r="C843" s="206"/>
    </row>
    <row r="844" ht="14.65" customHeight="1" spans="1:3">
      <c r="A844" s="207" t="s">
        <v>659</v>
      </c>
      <c r="B844" s="205">
        <v>42026</v>
      </c>
      <c r="C844" s="206"/>
    </row>
    <row r="845" ht="14.65" customHeight="1" spans="1:3">
      <c r="A845" s="207" t="s">
        <v>660</v>
      </c>
      <c r="B845" s="205">
        <f>B846</f>
        <v>16817</v>
      </c>
      <c r="C845" s="206"/>
    </row>
    <row r="846" ht="14.65" customHeight="1" spans="1:3">
      <c r="A846" s="207" t="s">
        <v>661</v>
      </c>
      <c r="B846" s="205">
        <v>16817</v>
      </c>
      <c r="C846" s="206"/>
    </row>
    <row r="847" ht="14.65" customHeight="1" spans="1:3">
      <c r="A847" s="207" t="s">
        <v>662</v>
      </c>
      <c r="B847" s="205"/>
      <c r="C847" s="206"/>
    </row>
    <row r="848" ht="14.65" customHeight="1" spans="1:3">
      <c r="A848" s="207" t="s">
        <v>663</v>
      </c>
      <c r="B848" s="205"/>
      <c r="C848" s="206"/>
    </row>
    <row r="849" ht="14.65" customHeight="1" spans="1:3">
      <c r="A849" s="207" t="s">
        <v>664</v>
      </c>
      <c r="B849" s="205">
        <f>SUM(B850)</f>
        <v>27980</v>
      </c>
      <c r="C849" s="206"/>
    </row>
    <row r="850" ht="14.65" customHeight="1" spans="1:3">
      <c r="A850" s="207" t="s">
        <v>665</v>
      </c>
      <c r="B850" s="205">
        <v>27980</v>
      </c>
      <c r="C850" s="206"/>
    </row>
    <row r="851" ht="14.65" customHeight="1" spans="1:3">
      <c r="A851" s="207" t="s">
        <v>666</v>
      </c>
      <c r="B851" s="205">
        <f>B852+B878+B900+B928+B939+B946+B952+B955</f>
        <v>82354</v>
      </c>
      <c r="C851" s="206"/>
    </row>
    <row r="852" ht="14.65" customHeight="1" spans="1:3">
      <c r="A852" s="207" t="s">
        <v>667</v>
      </c>
      <c r="B852" s="205">
        <f>SUM(B853:B877)</f>
        <v>41459</v>
      </c>
      <c r="C852" s="206"/>
    </row>
    <row r="853" ht="14.65" customHeight="1" spans="1:3">
      <c r="A853" s="207" t="s">
        <v>37</v>
      </c>
      <c r="B853" s="205">
        <v>204</v>
      </c>
      <c r="C853" s="206"/>
    </row>
    <row r="854" ht="14.65" customHeight="1" spans="1:3">
      <c r="A854" s="207" t="s">
        <v>38</v>
      </c>
      <c r="B854" s="205"/>
      <c r="C854" s="206"/>
    </row>
    <row r="855" ht="14.65" customHeight="1" spans="1:3">
      <c r="A855" s="207" t="s">
        <v>39</v>
      </c>
      <c r="B855" s="205"/>
      <c r="C855" s="206"/>
    </row>
    <row r="856" ht="14.65" customHeight="1" spans="1:3">
      <c r="A856" s="207" t="s">
        <v>46</v>
      </c>
      <c r="B856" s="205">
        <v>1368</v>
      </c>
      <c r="C856" s="206"/>
    </row>
    <row r="857" ht="14.65" customHeight="1" spans="1:3">
      <c r="A857" s="207" t="s">
        <v>668</v>
      </c>
      <c r="B857" s="205"/>
      <c r="C857" s="206"/>
    </row>
    <row r="858" ht="14.65" customHeight="1" spans="1:3">
      <c r="A858" s="207" t="s">
        <v>669</v>
      </c>
      <c r="B858" s="205"/>
      <c r="C858" s="206"/>
    </row>
    <row r="859" ht="14.65" customHeight="1" spans="1:3">
      <c r="A859" s="207" t="s">
        <v>670</v>
      </c>
      <c r="B859" s="205">
        <v>777</v>
      </c>
      <c r="C859" s="206"/>
    </row>
    <row r="860" ht="14.65" customHeight="1" spans="1:3">
      <c r="A860" s="207" t="s">
        <v>671</v>
      </c>
      <c r="B860" s="205">
        <v>132</v>
      </c>
      <c r="C860" s="206"/>
    </row>
    <row r="861" ht="14.65" customHeight="1" spans="1:3">
      <c r="A861" s="207" t="s">
        <v>672</v>
      </c>
      <c r="B861" s="205">
        <v>158</v>
      </c>
      <c r="C861" s="206"/>
    </row>
    <row r="862" ht="14.65" customHeight="1" spans="1:3">
      <c r="A862" s="207" t="s">
        <v>673</v>
      </c>
      <c r="B862" s="205"/>
      <c r="C862" s="206"/>
    </row>
    <row r="863" ht="14.65" customHeight="1" spans="1:3">
      <c r="A863" s="207" t="s">
        <v>674</v>
      </c>
      <c r="B863" s="205"/>
      <c r="C863" s="206"/>
    </row>
    <row r="864" ht="14.65" customHeight="1" spans="1:3">
      <c r="A864" s="207" t="s">
        <v>675</v>
      </c>
      <c r="B864" s="205"/>
      <c r="C864" s="206"/>
    </row>
    <row r="865" ht="14.65" customHeight="1" spans="1:3">
      <c r="A865" s="207" t="s">
        <v>676</v>
      </c>
      <c r="B865" s="205"/>
      <c r="C865" s="206"/>
    </row>
    <row r="866" ht="14.65" customHeight="1" spans="1:3">
      <c r="A866" s="207" t="s">
        <v>677</v>
      </c>
      <c r="B866" s="205">
        <v>3553</v>
      </c>
      <c r="C866" s="206"/>
    </row>
    <row r="867" ht="14.65" customHeight="1" spans="1:3">
      <c r="A867" s="207" t="s">
        <v>678</v>
      </c>
      <c r="B867" s="205"/>
      <c r="C867" s="206"/>
    </row>
    <row r="868" ht="14.65" customHeight="1" spans="1:3">
      <c r="A868" s="207" t="s">
        <v>679</v>
      </c>
      <c r="B868" s="205">
        <v>3140</v>
      </c>
      <c r="C868" s="206"/>
    </row>
    <row r="869" ht="14.65" customHeight="1" spans="1:3">
      <c r="A869" s="207" t="s">
        <v>680</v>
      </c>
      <c r="B869" s="205">
        <v>810</v>
      </c>
      <c r="C869" s="206"/>
    </row>
    <row r="870" ht="14.65" customHeight="1" spans="1:3">
      <c r="A870" s="207" t="s">
        <v>681</v>
      </c>
      <c r="B870" s="205"/>
      <c r="C870" s="206"/>
    </row>
    <row r="871" ht="14.65" customHeight="1" spans="1:3">
      <c r="A871" s="207" t="s">
        <v>682</v>
      </c>
      <c r="B871" s="205">
        <v>14820</v>
      </c>
      <c r="C871" s="206"/>
    </row>
    <row r="872" ht="14.65" customHeight="1" spans="1:3">
      <c r="A872" s="207" t="s">
        <v>683</v>
      </c>
      <c r="B872" s="205">
        <v>958</v>
      </c>
      <c r="C872" s="206"/>
    </row>
    <row r="873" ht="14.65" customHeight="1" spans="1:3">
      <c r="A873" s="207" t="s">
        <v>684</v>
      </c>
      <c r="B873" s="205"/>
      <c r="C873" s="206"/>
    </row>
    <row r="874" ht="14.65" customHeight="1" spans="1:3">
      <c r="A874" s="207" t="s">
        <v>685</v>
      </c>
      <c r="B874" s="205"/>
      <c r="C874" s="206"/>
    </row>
    <row r="875" ht="14.65" customHeight="1" spans="1:3">
      <c r="A875" s="207" t="s">
        <v>686</v>
      </c>
      <c r="B875" s="205"/>
      <c r="C875" s="206"/>
    </row>
    <row r="876" ht="14.65" customHeight="1" spans="1:3">
      <c r="A876" s="207" t="s">
        <v>687</v>
      </c>
      <c r="B876" s="205">
        <v>267</v>
      </c>
      <c r="C876" s="206"/>
    </row>
    <row r="877" ht="14.65" customHeight="1" spans="1:3">
      <c r="A877" s="207" t="s">
        <v>688</v>
      </c>
      <c r="B877" s="205">
        <v>15272</v>
      </c>
      <c r="C877" s="206"/>
    </row>
    <row r="878" ht="14.65" customHeight="1" spans="1:3">
      <c r="A878" s="207" t="s">
        <v>689</v>
      </c>
      <c r="B878" s="205">
        <f>SUM(B879:B899)</f>
        <v>5116</v>
      </c>
      <c r="C878" s="206"/>
    </row>
    <row r="879" ht="14.65" customHeight="1" spans="1:3">
      <c r="A879" s="207" t="s">
        <v>37</v>
      </c>
      <c r="B879" s="205">
        <v>73</v>
      </c>
      <c r="C879" s="206"/>
    </row>
    <row r="880" ht="14.65" customHeight="1" spans="1:3">
      <c r="A880" s="207" t="s">
        <v>38</v>
      </c>
      <c r="B880" s="205"/>
      <c r="C880" s="206"/>
    </row>
    <row r="881" ht="14.65" customHeight="1" spans="1:3">
      <c r="A881" s="207" t="s">
        <v>39</v>
      </c>
      <c r="B881" s="205"/>
      <c r="C881" s="206"/>
    </row>
    <row r="882" ht="14.65" customHeight="1" spans="1:3">
      <c r="A882" s="207" t="s">
        <v>690</v>
      </c>
      <c r="B882" s="205">
        <v>309</v>
      </c>
      <c r="C882" s="206"/>
    </row>
    <row r="883" ht="14.65" customHeight="1" spans="1:3">
      <c r="A883" s="207" t="s">
        <v>691</v>
      </c>
      <c r="B883" s="205">
        <v>1181</v>
      </c>
      <c r="C883" s="206"/>
    </row>
    <row r="884" ht="14.65" customHeight="1" spans="1:3">
      <c r="A884" s="207" t="s">
        <v>692</v>
      </c>
      <c r="B884" s="205"/>
      <c r="C884" s="206"/>
    </row>
    <row r="885" ht="14.65" customHeight="1" spans="1:3">
      <c r="A885" s="207" t="s">
        <v>693</v>
      </c>
      <c r="B885" s="205">
        <v>15</v>
      </c>
      <c r="C885" s="206"/>
    </row>
    <row r="886" ht="14.65" customHeight="1" spans="1:3">
      <c r="A886" s="207" t="s">
        <v>694</v>
      </c>
      <c r="B886" s="205"/>
      <c r="C886" s="206"/>
    </row>
    <row r="887" ht="14.65" customHeight="1" spans="1:3">
      <c r="A887" s="207" t="s">
        <v>695</v>
      </c>
      <c r="B887" s="205">
        <v>11</v>
      </c>
      <c r="C887" s="206"/>
    </row>
    <row r="888" ht="14.65" customHeight="1" spans="1:3">
      <c r="A888" s="207" t="s">
        <v>696</v>
      </c>
      <c r="B888" s="205"/>
      <c r="C888" s="206"/>
    </row>
    <row r="889" ht="14.65" customHeight="1" spans="1:3">
      <c r="A889" s="207" t="s">
        <v>697</v>
      </c>
      <c r="B889" s="205">
        <v>63</v>
      </c>
      <c r="C889" s="206"/>
    </row>
    <row r="890" ht="14.65" customHeight="1" spans="1:3">
      <c r="A890" s="207" t="s">
        <v>698</v>
      </c>
      <c r="B890" s="205"/>
      <c r="C890" s="206"/>
    </row>
    <row r="891" ht="14.65" customHeight="1" spans="1:3">
      <c r="A891" s="207" t="s">
        <v>699</v>
      </c>
      <c r="B891" s="205"/>
      <c r="C891" s="206"/>
    </row>
    <row r="892" ht="14.65" customHeight="1" spans="1:3">
      <c r="A892" s="207" t="s">
        <v>700</v>
      </c>
      <c r="B892" s="205"/>
      <c r="C892" s="206"/>
    </row>
    <row r="893" ht="14.65" customHeight="1" spans="1:3">
      <c r="A893" s="207" t="s">
        <v>701</v>
      </c>
      <c r="B893" s="205"/>
      <c r="C893" s="206"/>
    </row>
    <row r="894" ht="14.65" customHeight="1" spans="1:3">
      <c r="A894" s="207" t="s">
        <v>702</v>
      </c>
      <c r="B894" s="205"/>
      <c r="C894" s="206"/>
    </row>
    <row r="895" ht="14.65" customHeight="1" spans="1:3">
      <c r="A895" s="207" t="s">
        <v>703</v>
      </c>
      <c r="B895" s="205"/>
      <c r="C895" s="206"/>
    </row>
    <row r="896" ht="14.65" customHeight="1" spans="1:3">
      <c r="A896" s="207" t="s">
        <v>704</v>
      </c>
      <c r="B896" s="205">
        <v>1308</v>
      </c>
      <c r="C896" s="206"/>
    </row>
    <row r="897" ht="14.65" customHeight="1" spans="1:3">
      <c r="A897" s="207" t="s">
        <v>705</v>
      </c>
      <c r="B897" s="205"/>
      <c r="C897" s="206"/>
    </row>
    <row r="898" ht="14.65" customHeight="1" spans="1:3">
      <c r="A898" s="207" t="s">
        <v>674</v>
      </c>
      <c r="B898" s="205">
        <v>38</v>
      </c>
      <c r="C898" s="206"/>
    </row>
    <row r="899" ht="14.65" customHeight="1" spans="1:3">
      <c r="A899" s="207" t="s">
        <v>706</v>
      </c>
      <c r="B899" s="205">
        <v>2118</v>
      </c>
      <c r="C899" s="206"/>
    </row>
    <row r="900" ht="14.65" customHeight="1" spans="1:3">
      <c r="A900" s="207" t="s">
        <v>707</v>
      </c>
      <c r="B900" s="205">
        <f>SUM(B901:B927)</f>
        <v>5427</v>
      </c>
      <c r="C900" s="206"/>
    </row>
    <row r="901" ht="14.65" customHeight="1" spans="1:3">
      <c r="A901" s="207" t="s">
        <v>37</v>
      </c>
      <c r="B901" s="205">
        <v>96</v>
      </c>
      <c r="C901" s="206"/>
    </row>
    <row r="902" ht="14.65" customHeight="1" spans="1:3">
      <c r="A902" s="207" t="s">
        <v>38</v>
      </c>
      <c r="B902" s="205"/>
      <c r="C902" s="206"/>
    </row>
    <row r="903" ht="14.65" customHeight="1" spans="1:3">
      <c r="A903" s="207" t="s">
        <v>39</v>
      </c>
      <c r="B903" s="205"/>
      <c r="C903" s="206"/>
    </row>
    <row r="904" ht="14.65" customHeight="1" spans="1:3">
      <c r="A904" s="207" t="s">
        <v>708</v>
      </c>
      <c r="B904" s="205">
        <v>267</v>
      </c>
      <c r="C904" s="206"/>
    </row>
    <row r="905" ht="14.65" customHeight="1" spans="1:3">
      <c r="A905" s="207" t="s">
        <v>709</v>
      </c>
      <c r="B905" s="205">
        <v>850</v>
      </c>
      <c r="C905" s="206"/>
    </row>
    <row r="906" ht="14.65" customHeight="1" spans="1:3">
      <c r="A906" s="207" t="s">
        <v>710</v>
      </c>
      <c r="B906" s="205">
        <v>230</v>
      </c>
      <c r="C906" s="206"/>
    </row>
    <row r="907" ht="14.65" customHeight="1" spans="1:3">
      <c r="A907" s="207" t="s">
        <v>711</v>
      </c>
      <c r="B907" s="205"/>
      <c r="C907" s="206"/>
    </row>
    <row r="908" ht="14.65" customHeight="1" spans="1:3">
      <c r="A908" s="207" t="s">
        <v>712</v>
      </c>
      <c r="B908" s="205"/>
      <c r="C908" s="206"/>
    </row>
    <row r="909" ht="14.65" customHeight="1" spans="1:3">
      <c r="A909" s="207" t="s">
        <v>713</v>
      </c>
      <c r="B909" s="205"/>
      <c r="C909" s="206"/>
    </row>
    <row r="910" ht="14.65" customHeight="1" spans="1:3">
      <c r="A910" s="207" t="s">
        <v>714</v>
      </c>
      <c r="B910" s="205"/>
      <c r="C910" s="206"/>
    </row>
    <row r="911" ht="14.65" customHeight="1" spans="1:3">
      <c r="A911" s="207" t="s">
        <v>715</v>
      </c>
      <c r="B911" s="205">
        <v>199</v>
      </c>
      <c r="C911" s="206"/>
    </row>
    <row r="912" ht="14.65" customHeight="1" spans="1:3">
      <c r="A912" s="207" t="s">
        <v>716</v>
      </c>
      <c r="B912" s="205"/>
      <c r="C912" s="206"/>
    </row>
    <row r="913" ht="14.65" customHeight="1" spans="1:3">
      <c r="A913" s="207" t="s">
        <v>717</v>
      </c>
      <c r="B913" s="205"/>
      <c r="C913" s="206"/>
    </row>
    <row r="914" ht="14.65" customHeight="1" spans="1:3">
      <c r="A914" s="207" t="s">
        <v>718</v>
      </c>
      <c r="B914" s="205">
        <v>214</v>
      </c>
      <c r="C914" s="206"/>
    </row>
    <row r="915" ht="14.65" customHeight="1" spans="1:3">
      <c r="A915" s="207" t="s">
        <v>719</v>
      </c>
      <c r="B915" s="205">
        <v>354</v>
      </c>
      <c r="C915" s="206"/>
    </row>
    <row r="916" ht="14.65" customHeight="1" spans="1:3">
      <c r="A916" s="207" t="s">
        <v>720</v>
      </c>
      <c r="B916" s="205">
        <v>123</v>
      </c>
      <c r="C916" s="206"/>
    </row>
    <row r="917" ht="14.65" customHeight="1" spans="1:3">
      <c r="A917" s="207" t="s">
        <v>721</v>
      </c>
      <c r="B917" s="205"/>
      <c r="C917" s="206"/>
    </row>
    <row r="918" ht="14.65" customHeight="1" spans="1:3">
      <c r="A918" s="207" t="s">
        <v>722</v>
      </c>
      <c r="B918" s="205"/>
      <c r="C918" s="206"/>
    </row>
    <row r="919" ht="14.65" customHeight="1" spans="1:3">
      <c r="A919" s="207" t="s">
        <v>723</v>
      </c>
      <c r="B919" s="205">
        <v>89</v>
      </c>
      <c r="C919" s="206"/>
    </row>
    <row r="920" ht="14.65" customHeight="1" spans="1:3">
      <c r="A920" s="207" t="s">
        <v>724</v>
      </c>
      <c r="B920" s="205"/>
      <c r="C920" s="206"/>
    </row>
    <row r="921" ht="14.65" customHeight="1" spans="1:3">
      <c r="A921" s="207" t="s">
        <v>725</v>
      </c>
      <c r="B921" s="205">
        <v>67</v>
      </c>
      <c r="C921" s="206"/>
    </row>
    <row r="922" ht="14.65" customHeight="1" spans="1:3">
      <c r="A922" s="207" t="s">
        <v>701</v>
      </c>
      <c r="B922" s="205"/>
      <c r="C922" s="206"/>
    </row>
    <row r="923" ht="14.65" customHeight="1" spans="1:3">
      <c r="A923" s="207" t="s">
        <v>726</v>
      </c>
      <c r="B923" s="205"/>
      <c r="C923" s="206"/>
    </row>
    <row r="924" ht="14.65" customHeight="1" spans="1:3">
      <c r="A924" s="207" t="s">
        <v>727</v>
      </c>
      <c r="B924" s="205">
        <v>398</v>
      </c>
      <c r="C924" s="206"/>
    </row>
    <row r="925" ht="14.65" customHeight="1" spans="1:3">
      <c r="A925" s="207" t="s">
        <v>728</v>
      </c>
      <c r="B925" s="205"/>
      <c r="C925" s="206"/>
    </row>
    <row r="926" ht="14.65" customHeight="1" spans="1:3">
      <c r="A926" s="207" t="s">
        <v>729</v>
      </c>
      <c r="B926" s="205"/>
      <c r="C926" s="206"/>
    </row>
    <row r="927" ht="14.65" customHeight="1" spans="1:3">
      <c r="A927" s="207" t="s">
        <v>730</v>
      </c>
      <c r="B927" s="205">
        <v>2540</v>
      </c>
      <c r="C927" s="206"/>
    </row>
    <row r="928" ht="14.65" customHeight="1" spans="1:3">
      <c r="A928" s="207" t="s">
        <v>731</v>
      </c>
      <c r="B928" s="205">
        <f>SUM(B929:B938)</f>
        <v>4575</v>
      </c>
      <c r="C928" s="206"/>
    </row>
    <row r="929" ht="14.65" customHeight="1" spans="1:3">
      <c r="A929" s="207" t="s">
        <v>37</v>
      </c>
      <c r="B929" s="205"/>
      <c r="C929" s="206"/>
    </row>
    <row r="930" ht="14.65" customHeight="1" spans="1:3">
      <c r="A930" s="207" t="s">
        <v>38</v>
      </c>
      <c r="B930" s="205"/>
      <c r="C930" s="206"/>
    </row>
    <row r="931" ht="14.65" customHeight="1" spans="1:3">
      <c r="A931" s="207" t="s">
        <v>39</v>
      </c>
      <c r="B931" s="205"/>
      <c r="C931" s="206"/>
    </row>
    <row r="932" ht="14.65" customHeight="1" spans="1:3">
      <c r="A932" s="207" t="s">
        <v>732</v>
      </c>
      <c r="B932" s="205"/>
      <c r="C932" s="206"/>
    </row>
    <row r="933" ht="14.65" customHeight="1" spans="1:3">
      <c r="A933" s="207" t="s">
        <v>733</v>
      </c>
      <c r="B933" s="205">
        <v>665</v>
      </c>
      <c r="C933" s="206"/>
    </row>
    <row r="934" ht="14.65" customHeight="1" spans="1:3">
      <c r="A934" s="207" t="s">
        <v>734</v>
      </c>
      <c r="B934" s="205">
        <v>856</v>
      </c>
      <c r="C934" s="206"/>
    </row>
    <row r="935" ht="14.65" customHeight="1" spans="1:3">
      <c r="A935" s="207" t="s">
        <v>735</v>
      </c>
      <c r="B935" s="205">
        <v>85</v>
      </c>
      <c r="C935" s="206"/>
    </row>
    <row r="936" ht="14.65" customHeight="1" spans="1:3">
      <c r="A936" s="207" t="s">
        <v>736</v>
      </c>
      <c r="B936" s="205"/>
      <c r="C936" s="206"/>
    </row>
    <row r="937" ht="14.65" customHeight="1" spans="1:3">
      <c r="A937" s="207" t="s">
        <v>46</v>
      </c>
      <c r="B937" s="205"/>
      <c r="C937" s="206"/>
    </row>
    <row r="938" ht="14.65" customHeight="1" spans="1:3">
      <c r="A938" s="207" t="s">
        <v>737</v>
      </c>
      <c r="B938" s="205">
        <v>2969</v>
      </c>
      <c r="C938" s="206"/>
    </row>
    <row r="939" ht="14.65" customHeight="1" spans="1:3">
      <c r="A939" s="207" t="s">
        <v>738</v>
      </c>
      <c r="B939" s="205">
        <f>SUM(B940:B945)</f>
        <v>10342</v>
      </c>
      <c r="C939" s="206"/>
    </row>
    <row r="940" ht="14.65" customHeight="1" spans="1:3">
      <c r="A940" s="207" t="s">
        <v>739</v>
      </c>
      <c r="B940" s="205">
        <v>1791</v>
      </c>
      <c r="C940" s="206"/>
    </row>
    <row r="941" ht="14.65" customHeight="1" spans="1:3">
      <c r="A941" s="207" t="s">
        <v>740</v>
      </c>
      <c r="B941" s="205"/>
      <c r="C941" s="206"/>
    </row>
    <row r="942" ht="14.65" customHeight="1" spans="1:3">
      <c r="A942" s="207" t="s">
        <v>741</v>
      </c>
      <c r="B942" s="205">
        <v>7893</v>
      </c>
      <c r="C942" s="206"/>
    </row>
    <row r="943" ht="14.65" customHeight="1" spans="1:3">
      <c r="A943" s="207" t="s">
        <v>742</v>
      </c>
      <c r="B943" s="205"/>
      <c r="C943" s="206"/>
    </row>
    <row r="944" ht="14.65" customHeight="1" spans="1:3">
      <c r="A944" s="207" t="s">
        <v>743</v>
      </c>
      <c r="B944" s="205"/>
      <c r="C944" s="206"/>
    </row>
    <row r="945" ht="14.65" customHeight="1" spans="1:3">
      <c r="A945" s="207" t="s">
        <v>744</v>
      </c>
      <c r="B945" s="205">
        <v>658</v>
      </c>
      <c r="C945" s="206"/>
    </row>
    <row r="946" ht="14.65" customHeight="1" spans="1:3">
      <c r="A946" s="207" t="s">
        <v>745</v>
      </c>
      <c r="B946" s="205">
        <f>SUM(B947:B951)</f>
        <v>5907</v>
      </c>
      <c r="C946" s="206"/>
    </row>
    <row r="947" ht="14.65" customHeight="1" spans="1:3">
      <c r="A947" s="207" t="s">
        <v>746</v>
      </c>
      <c r="B947" s="205"/>
      <c r="C947" s="206"/>
    </row>
    <row r="948" ht="14.65" customHeight="1" spans="1:3">
      <c r="A948" s="207" t="s">
        <v>747</v>
      </c>
      <c r="B948" s="205">
        <v>5527</v>
      </c>
      <c r="C948" s="206"/>
    </row>
    <row r="949" ht="14.65" customHeight="1" spans="1:3">
      <c r="A949" s="207" t="s">
        <v>748</v>
      </c>
      <c r="B949" s="205">
        <v>380</v>
      </c>
      <c r="C949" s="206"/>
    </row>
    <row r="950" ht="14.65" customHeight="1" spans="1:3">
      <c r="A950" s="207" t="s">
        <v>749</v>
      </c>
      <c r="B950" s="205"/>
      <c r="C950" s="206"/>
    </row>
    <row r="951" ht="14.65" customHeight="1" spans="1:3">
      <c r="A951" s="207" t="s">
        <v>750</v>
      </c>
      <c r="B951" s="205"/>
      <c r="C951" s="206"/>
    </row>
    <row r="952" ht="14.65" customHeight="1" spans="1:3">
      <c r="A952" s="207" t="s">
        <v>751</v>
      </c>
      <c r="B952" s="205"/>
      <c r="C952" s="206"/>
    </row>
    <row r="953" ht="14.65" customHeight="1" spans="1:3">
      <c r="A953" s="207" t="s">
        <v>752</v>
      </c>
      <c r="B953" s="205"/>
      <c r="C953" s="206"/>
    </row>
    <row r="954" ht="14.65" customHeight="1" spans="1:3">
      <c r="A954" s="207" t="s">
        <v>753</v>
      </c>
      <c r="B954" s="205"/>
      <c r="C954" s="206"/>
    </row>
    <row r="955" ht="14.65" customHeight="1" spans="1:3">
      <c r="A955" s="207" t="s">
        <v>754</v>
      </c>
      <c r="B955" s="205">
        <f>B957</f>
        <v>9528</v>
      </c>
      <c r="C955" s="206"/>
    </row>
    <row r="956" ht="14.65" customHeight="1" spans="1:3">
      <c r="A956" s="207" t="s">
        <v>755</v>
      </c>
      <c r="B956" s="205"/>
      <c r="C956" s="206"/>
    </row>
    <row r="957" ht="14.65" customHeight="1" spans="1:3">
      <c r="A957" s="207" t="s">
        <v>756</v>
      </c>
      <c r="B957" s="205">
        <v>9528</v>
      </c>
      <c r="C957" s="206"/>
    </row>
    <row r="958" ht="14.65" customHeight="1" spans="1:3">
      <c r="A958" s="207" t="s">
        <v>757</v>
      </c>
      <c r="B958" s="205">
        <f>B959+B981+B991+B1001+B1008+B1013</f>
        <v>46333</v>
      </c>
      <c r="C958" s="206"/>
    </row>
    <row r="959" ht="14.65" customHeight="1" spans="1:3">
      <c r="A959" s="207" t="s">
        <v>758</v>
      </c>
      <c r="B959" s="205">
        <f>SUM(B960:B980)</f>
        <v>45694</v>
      </c>
      <c r="C959" s="206"/>
    </row>
    <row r="960" ht="14.65" customHeight="1" spans="1:3">
      <c r="A960" s="207" t="s">
        <v>37</v>
      </c>
      <c r="B960" s="205">
        <v>136</v>
      </c>
      <c r="C960" s="206"/>
    </row>
    <row r="961" ht="14.65" customHeight="1" spans="1:3">
      <c r="A961" s="207" t="s">
        <v>38</v>
      </c>
      <c r="B961" s="205"/>
      <c r="C961" s="206"/>
    </row>
    <row r="962" ht="14.65" customHeight="1" spans="1:3">
      <c r="A962" s="207" t="s">
        <v>39</v>
      </c>
      <c r="B962" s="205"/>
      <c r="C962" s="206"/>
    </row>
    <row r="963" ht="14.65" customHeight="1" spans="1:3">
      <c r="A963" s="207" t="s">
        <v>759</v>
      </c>
      <c r="B963" s="205">
        <v>30450</v>
      </c>
      <c r="C963" s="206"/>
    </row>
    <row r="964" ht="14.65" customHeight="1" spans="1:3">
      <c r="A964" s="207" t="s">
        <v>760</v>
      </c>
      <c r="B964" s="205">
        <v>859</v>
      </c>
      <c r="C964" s="206"/>
    </row>
    <row r="965" ht="14.65" customHeight="1" spans="1:3">
      <c r="A965" s="207" t="s">
        <v>761</v>
      </c>
      <c r="B965" s="205"/>
      <c r="C965" s="206"/>
    </row>
    <row r="966" ht="14.65" customHeight="1" spans="1:3">
      <c r="A966" s="207" t="s">
        <v>762</v>
      </c>
      <c r="B966" s="205"/>
      <c r="C966" s="206"/>
    </row>
    <row r="967" ht="14.65" customHeight="1" spans="1:3">
      <c r="A967" s="207" t="s">
        <v>763</v>
      </c>
      <c r="B967" s="205"/>
      <c r="C967" s="206"/>
    </row>
    <row r="968" ht="14.65" customHeight="1" spans="1:3">
      <c r="A968" s="207" t="s">
        <v>764</v>
      </c>
      <c r="B968" s="205">
        <v>746</v>
      </c>
      <c r="C968" s="206"/>
    </row>
    <row r="969" ht="14.65" customHeight="1" spans="1:3">
      <c r="A969" s="207" t="s">
        <v>765</v>
      </c>
      <c r="B969" s="205"/>
      <c r="C969" s="206"/>
    </row>
    <row r="970" ht="14.65" customHeight="1" spans="1:3">
      <c r="A970" s="207" t="s">
        <v>766</v>
      </c>
      <c r="B970" s="205"/>
      <c r="C970" s="206"/>
    </row>
    <row r="971" ht="14.65" customHeight="1" spans="1:3">
      <c r="A971" s="207" t="s">
        <v>767</v>
      </c>
      <c r="B971" s="205"/>
      <c r="C971" s="206"/>
    </row>
    <row r="972" ht="14.65" customHeight="1" spans="1:3">
      <c r="A972" s="207" t="s">
        <v>768</v>
      </c>
      <c r="B972" s="205"/>
      <c r="C972" s="206"/>
    </row>
    <row r="973" ht="14.65" customHeight="1" spans="1:3">
      <c r="A973" s="207" t="s">
        <v>769</v>
      </c>
      <c r="B973" s="205"/>
      <c r="C973" s="206"/>
    </row>
    <row r="974" ht="14.65" customHeight="1" spans="1:3">
      <c r="A974" s="207" t="s">
        <v>770</v>
      </c>
      <c r="B974" s="205"/>
      <c r="C974" s="206"/>
    </row>
    <row r="975" ht="14.65" customHeight="1" spans="1:3">
      <c r="A975" s="207" t="s">
        <v>771</v>
      </c>
      <c r="B975" s="205"/>
      <c r="C975" s="206"/>
    </row>
    <row r="976" ht="14.65" customHeight="1" spans="1:3">
      <c r="A976" s="207" t="s">
        <v>772</v>
      </c>
      <c r="B976" s="205"/>
      <c r="C976" s="206"/>
    </row>
    <row r="977" ht="14.65" customHeight="1" spans="1:3">
      <c r="A977" s="207" t="s">
        <v>773</v>
      </c>
      <c r="B977" s="205"/>
      <c r="C977" s="206"/>
    </row>
    <row r="978" ht="14.65" customHeight="1" spans="1:3">
      <c r="A978" s="207" t="s">
        <v>774</v>
      </c>
      <c r="B978" s="205"/>
      <c r="C978" s="206"/>
    </row>
    <row r="979" ht="14.65" customHeight="1" spans="1:3">
      <c r="A979" s="207" t="s">
        <v>775</v>
      </c>
      <c r="B979" s="205"/>
      <c r="C979" s="206"/>
    </row>
    <row r="980" ht="14.65" customHeight="1" spans="1:3">
      <c r="A980" s="207" t="s">
        <v>776</v>
      </c>
      <c r="B980" s="205">
        <v>13503</v>
      </c>
      <c r="C980" s="206"/>
    </row>
    <row r="981" ht="14.65" customHeight="1" spans="1:3">
      <c r="A981" s="207" t="s">
        <v>777</v>
      </c>
      <c r="B981" s="205"/>
      <c r="C981" s="206"/>
    </row>
    <row r="982" ht="14.65" customHeight="1" spans="1:3">
      <c r="A982" s="207" t="s">
        <v>37</v>
      </c>
      <c r="B982" s="205"/>
      <c r="C982" s="206"/>
    </row>
    <row r="983" ht="14.65" customHeight="1" spans="1:3">
      <c r="A983" s="207" t="s">
        <v>38</v>
      </c>
      <c r="B983" s="205"/>
      <c r="C983" s="206"/>
    </row>
    <row r="984" ht="14.65" customHeight="1" spans="1:3">
      <c r="A984" s="207" t="s">
        <v>39</v>
      </c>
      <c r="B984" s="205"/>
      <c r="C984" s="206"/>
    </row>
    <row r="985" ht="14.65" customHeight="1" spans="1:3">
      <c r="A985" s="207" t="s">
        <v>778</v>
      </c>
      <c r="B985" s="205"/>
      <c r="C985" s="206"/>
    </row>
    <row r="986" ht="14.65" customHeight="1" spans="1:3">
      <c r="A986" s="207" t="s">
        <v>779</v>
      </c>
      <c r="B986" s="205"/>
      <c r="C986" s="206"/>
    </row>
    <row r="987" ht="14.65" customHeight="1" spans="1:3">
      <c r="A987" s="207" t="s">
        <v>780</v>
      </c>
      <c r="B987" s="205"/>
      <c r="C987" s="206"/>
    </row>
    <row r="988" ht="14.65" customHeight="1" spans="1:3">
      <c r="A988" s="207" t="s">
        <v>781</v>
      </c>
      <c r="B988" s="205"/>
      <c r="C988" s="206"/>
    </row>
    <row r="989" ht="14.65" customHeight="1" spans="1:3">
      <c r="A989" s="207" t="s">
        <v>782</v>
      </c>
      <c r="B989" s="205"/>
      <c r="C989" s="206"/>
    </row>
    <row r="990" ht="14.65" customHeight="1" spans="1:3">
      <c r="A990" s="207" t="s">
        <v>783</v>
      </c>
      <c r="B990" s="205"/>
      <c r="C990" s="206"/>
    </row>
    <row r="991" ht="14.65" customHeight="1" spans="1:3">
      <c r="A991" s="207" t="s">
        <v>784</v>
      </c>
      <c r="B991" s="205"/>
      <c r="C991" s="206"/>
    </row>
    <row r="992" ht="14.65" customHeight="1" spans="1:3">
      <c r="A992" s="207" t="s">
        <v>37</v>
      </c>
      <c r="B992" s="205"/>
      <c r="C992" s="206"/>
    </row>
    <row r="993" ht="14.65" customHeight="1" spans="1:3">
      <c r="A993" s="207" t="s">
        <v>38</v>
      </c>
      <c r="B993" s="205"/>
      <c r="C993" s="206"/>
    </row>
    <row r="994" ht="14.65" customHeight="1" spans="1:3">
      <c r="A994" s="207" t="s">
        <v>39</v>
      </c>
      <c r="B994" s="205"/>
      <c r="C994" s="206"/>
    </row>
    <row r="995" ht="14.65" customHeight="1" spans="1:3">
      <c r="A995" s="207" t="s">
        <v>785</v>
      </c>
      <c r="B995" s="205"/>
      <c r="C995" s="206"/>
    </row>
    <row r="996" ht="14.65" customHeight="1" spans="1:3">
      <c r="A996" s="207" t="s">
        <v>786</v>
      </c>
      <c r="B996" s="205"/>
      <c r="C996" s="206"/>
    </row>
    <row r="997" ht="14.65" customHeight="1" spans="1:3">
      <c r="A997" s="207" t="s">
        <v>787</v>
      </c>
      <c r="B997" s="205"/>
      <c r="C997" s="206"/>
    </row>
    <row r="998" ht="14.65" customHeight="1" spans="1:3">
      <c r="A998" s="207" t="s">
        <v>788</v>
      </c>
      <c r="B998" s="205"/>
      <c r="C998" s="206"/>
    </row>
    <row r="999" ht="14.65" customHeight="1" spans="1:3">
      <c r="A999" s="207" t="s">
        <v>789</v>
      </c>
      <c r="B999" s="205"/>
      <c r="C999" s="206"/>
    </row>
    <row r="1000" ht="14.65" customHeight="1" spans="1:3">
      <c r="A1000" s="207" t="s">
        <v>790</v>
      </c>
      <c r="B1000" s="205"/>
      <c r="C1000" s="206"/>
    </row>
    <row r="1001" ht="14.65" customHeight="1" spans="1:3">
      <c r="A1001" s="207" t="s">
        <v>791</v>
      </c>
      <c r="B1001" s="205"/>
      <c r="C1001" s="206"/>
    </row>
    <row r="1002" ht="14.65" customHeight="1" spans="1:3">
      <c r="A1002" s="207" t="s">
        <v>37</v>
      </c>
      <c r="B1002" s="205"/>
      <c r="C1002" s="206"/>
    </row>
    <row r="1003" ht="14.65" customHeight="1" spans="1:3">
      <c r="A1003" s="207" t="s">
        <v>38</v>
      </c>
      <c r="B1003" s="205"/>
      <c r="C1003" s="206"/>
    </row>
    <row r="1004" ht="14.65" customHeight="1" spans="1:3">
      <c r="A1004" s="207" t="s">
        <v>39</v>
      </c>
      <c r="B1004" s="205"/>
      <c r="C1004" s="206"/>
    </row>
    <row r="1005" ht="14.65" customHeight="1" spans="1:3">
      <c r="A1005" s="207" t="s">
        <v>782</v>
      </c>
      <c r="B1005" s="205"/>
      <c r="C1005" s="206"/>
    </row>
    <row r="1006" ht="14.65" customHeight="1" spans="1:3">
      <c r="A1006" s="207" t="s">
        <v>792</v>
      </c>
      <c r="B1006" s="205"/>
      <c r="C1006" s="206"/>
    </row>
    <row r="1007" ht="14.65" customHeight="1" spans="1:3">
      <c r="A1007" s="207" t="s">
        <v>793</v>
      </c>
      <c r="B1007" s="205"/>
      <c r="C1007" s="206"/>
    </row>
    <row r="1008" ht="14.65" customHeight="1" spans="1:3">
      <c r="A1008" s="207" t="s">
        <v>794</v>
      </c>
      <c r="B1008" s="205"/>
      <c r="C1008" s="206"/>
    </row>
    <row r="1009" ht="14.65" customHeight="1" spans="1:3">
      <c r="A1009" s="207" t="s">
        <v>795</v>
      </c>
      <c r="B1009" s="205"/>
      <c r="C1009" s="206"/>
    </row>
    <row r="1010" ht="14.65" customHeight="1" spans="1:3">
      <c r="A1010" s="207" t="s">
        <v>796</v>
      </c>
      <c r="B1010" s="205"/>
      <c r="C1010" s="206"/>
    </row>
    <row r="1011" ht="14.65" customHeight="1" spans="1:3">
      <c r="A1011" s="207" t="s">
        <v>797</v>
      </c>
      <c r="B1011" s="205"/>
      <c r="C1011" s="206"/>
    </row>
    <row r="1012" ht="14.65" customHeight="1" spans="1:3">
      <c r="A1012" s="207" t="s">
        <v>798</v>
      </c>
      <c r="B1012" s="205"/>
      <c r="C1012" s="206"/>
    </row>
    <row r="1013" ht="14.65" customHeight="1" spans="1:3">
      <c r="A1013" s="207" t="s">
        <v>799</v>
      </c>
      <c r="B1013" s="205">
        <f>B1015</f>
        <v>639</v>
      </c>
      <c r="C1013" s="206"/>
    </row>
    <row r="1014" ht="14.65" customHeight="1" spans="1:3">
      <c r="A1014" s="207" t="s">
        <v>800</v>
      </c>
      <c r="B1014" s="205"/>
      <c r="C1014" s="206"/>
    </row>
    <row r="1015" ht="14.65" customHeight="1" spans="1:3">
      <c r="A1015" s="207" t="s">
        <v>801</v>
      </c>
      <c r="B1015" s="205">
        <v>639</v>
      </c>
      <c r="C1015" s="206"/>
    </row>
    <row r="1016" ht="14.65" customHeight="1" spans="1:3">
      <c r="A1016" s="207" t="s">
        <v>802</v>
      </c>
      <c r="B1016" s="205">
        <f>B1017+B1027+B1043+B1048+B1059+B1066+B1074</f>
        <v>27212</v>
      </c>
      <c r="C1016" s="206"/>
    </row>
    <row r="1017" ht="14.65" customHeight="1" spans="1:3">
      <c r="A1017" s="207" t="s">
        <v>803</v>
      </c>
      <c r="B1017" s="205"/>
      <c r="C1017" s="206"/>
    </row>
    <row r="1018" ht="14.65" customHeight="1" spans="1:3">
      <c r="A1018" s="207" t="s">
        <v>37</v>
      </c>
      <c r="B1018" s="205"/>
      <c r="C1018" s="206"/>
    </row>
    <row r="1019" ht="14.65" customHeight="1" spans="1:3">
      <c r="A1019" s="207" t="s">
        <v>38</v>
      </c>
      <c r="B1019" s="205"/>
      <c r="C1019" s="206"/>
    </row>
    <row r="1020" ht="14.65" customHeight="1" spans="1:3">
      <c r="A1020" s="207" t="s">
        <v>39</v>
      </c>
      <c r="B1020" s="205"/>
      <c r="C1020" s="206"/>
    </row>
    <row r="1021" ht="14.65" customHeight="1" spans="1:3">
      <c r="A1021" s="207" t="s">
        <v>804</v>
      </c>
      <c r="B1021" s="205"/>
      <c r="C1021" s="206"/>
    </row>
    <row r="1022" ht="14.65" customHeight="1" spans="1:3">
      <c r="A1022" s="207" t="s">
        <v>805</v>
      </c>
      <c r="B1022" s="205"/>
      <c r="C1022" s="206"/>
    </row>
    <row r="1023" ht="14.65" customHeight="1" spans="1:3">
      <c r="A1023" s="207" t="s">
        <v>806</v>
      </c>
      <c r="B1023" s="205"/>
      <c r="C1023" s="206"/>
    </row>
    <row r="1024" ht="14.65" customHeight="1" spans="1:3">
      <c r="A1024" s="207" t="s">
        <v>807</v>
      </c>
      <c r="B1024" s="205"/>
      <c r="C1024" s="206"/>
    </row>
    <row r="1025" ht="14.65" customHeight="1" spans="1:3">
      <c r="A1025" s="207" t="s">
        <v>808</v>
      </c>
      <c r="B1025" s="205"/>
      <c r="C1025" s="206"/>
    </row>
    <row r="1026" ht="14.65" customHeight="1" spans="1:3">
      <c r="A1026" s="207" t="s">
        <v>809</v>
      </c>
      <c r="B1026" s="205"/>
      <c r="C1026" s="206"/>
    </row>
    <row r="1027" ht="14.65" customHeight="1" spans="1:3">
      <c r="A1027" s="207" t="s">
        <v>810</v>
      </c>
      <c r="B1027" s="205">
        <f>SUM(B1028:B1042)</f>
        <v>0</v>
      </c>
      <c r="C1027" s="206"/>
    </row>
    <row r="1028" ht="14.65" customHeight="1" spans="1:3">
      <c r="A1028" s="207" t="s">
        <v>37</v>
      </c>
      <c r="B1028" s="205"/>
      <c r="C1028" s="206"/>
    </row>
    <row r="1029" ht="14.65" customHeight="1" spans="1:3">
      <c r="A1029" s="207" t="s">
        <v>38</v>
      </c>
      <c r="B1029" s="205"/>
      <c r="C1029" s="206"/>
    </row>
    <row r="1030" ht="14.65" customHeight="1" spans="1:3">
      <c r="A1030" s="207" t="s">
        <v>39</v>
      </c>
      <c r="B1030" s="205"/>
      <c r="C1030" s="206"/>
    </row>
    <row r="1031" ht="14.65" customHeight="1" spans="1:3">
      <c r="A1031" s="207" t="s">
        <v>811</v>
      </c>
      <c r="B1031" s="205"/>
      <c r="C1031" s="206"/>
    </row>
    <row r="1032" ht="14.65" customHeight="1" spans="1:3">
      <c r="A1032" s="207" t="s">
        <v>812</v>
      </c>
      <c r="B1032" s="205"/>
      <c r="C1032" s="206"/>
    </row>
    <row r="1033" ht="14.65" customHeight="1" spans="1:3">
      <c r="A1033" s="207" t="s">
        <v>813</v>
      </c>
      <c r="B1033" s="205"/>
      <c r="C1033" s="206"/>
    </row>
    <row r="1034" ht="14.65" customHeight="1" spans="1:3">
      <c r="A1034" s="207" t="s">
        <v>814</v>
      </c>
      <c r="B1034" s="205"/>
      <c r="C1034" s="206"/>
    </row>
    <row r="1035" ht="14.65" customHeight="1" spans="1:3">
      <c r="A1035" s="207" t="s">
        <v>815</v>
      </c>
      <c r="B1035" s="205"/>
      <c r="C1035" s="206"/>
    </row>
    <row r="1036" ht="14.65" customHeight="1" spans="1:3">
      <c r="A1036" s="207" t="s">
        <v>816</v>
      </c>
      <c r="B1036" s="205"/>
      <c r="C1036" s="206"/>
    </row>
    <row r="1037" ht="14.65" customHeight="1" spans="1:3">
      <c r="A1037" s="207" t="s">
        <v>817</v>
      </c>
      <c r="B1037" s="205"/>
      <c r="C1037" s="206"/>
    </row>
    <row r="1038" ht="14.65" customHeight="1" spans="1:3">
      <c r="A1038" s="207" t="s">
        <v>818</v>
      </c>
      <c r="B1038" s="205"/>
      <c r="C1038" s="206"/>
    </row>
    <row r="1039" ht="14.65" customHeight="1" spans="1:3">
      <c r="A1039" s="207" t="s">
        <v>819</v>
      </c>
      <c r="B1039" s="205"/>
      <c r="C1039" s="206"/>
    </row>
    <row r="1040" ht="14.65" customHeight="1" spans="1:3">
      <c r="A1040" s="207" t="s">
        <v>820</v>
      </c>
      <c r="B1040" s="205"/>
      <c r="C1040" s="206"/>
    </row>
    <row r="1041" ht="14.65" customHeight="1" spans="1:3">
      <c r="A1041" s="207" t="s">
        <v>821</v>
      </c>
      <c r="B1041" s="205"/>
      <c r="C1041" s="206"/>
    </row>
    <row r="1042" ht="14.65" customHeight="1" spans="1:3">
      <c r="A1042" s="207" t="s">
        <v>822</v>
      </c>
      <c r="B1042" s="205"/>
      <c r="C1042" s="206"/>
    </row>
    <row r="1043" ht="14.65" customHeight="1" spans="1:3">
      <c r="A1043" s="207" t="s">
        <v>823</v>
      </c>
      <c r="B1043" s="205"/>
      <c r="C1043" s="206"/>
    </row>
    <row r="1044" ht="14.65" customHeight="1" spans="1:3">
      <c r="A1044" s="207" t="s">
        <v>37</v>
      </c>
      <c r="B1044" s="205"/>
      <c r="C1044" s="206"/>
    </row>
    <row r="1045" ht="14.65" customHeight="1" spans="1:3">
      <c r="A1045" s="207" t="s">
        <v>38</v>
      </c>
      <c r="B1045" s="205"/>
      <c r="C1045" s="206"/>
    </row>
    <row r="1046" ht="14.65" customHeight="1" spans="1:3">
      <c r="A1046" s="207" t="s">
        <v>39</v>
      </c>
      <c r="B1046" s="205"/>
      <c r="C1046" s="206"/>
    </row>
    <row r="1047" ht="14.65" customHeight="1" spans="1:3">
      <c r="A1047" s="207" t="s">
        <v>824</v>
      </c>
      <c r="B1047" s="205"/>
      <c r="C1047" s="206"/>
    </row>
    <row r="1048" ht="14.65" customHeight="1" spans="1:3">
      <c r="A1048" s="207" t="s">
        <v>825</v>
      </c>
      <c r="B1048" s="205">
        <f>SUM(B1049:B1058)</f>
        <v>1286</v>
      </c>
      <c r="C1048" s="206"/>
    </row>
    <row r="1049" ht="14.65" customHeight="1" spans="1:3">
      <c r="A1049" s="207" t="s">
        <v>37</v>
      </c>
      <c r="B1049" s="205">
        <v>165</v>
      </c>
      <c r="C1049" s="206"/>
    </row>
    <row r="1050" ht="14.65" customHeight="1" spans="1:3">
      <c r="A1050" s="207" t="s">
        <v>38</v>
      </c>
      <c r="B1050" s="205"/>
      <c r="C1050" s="206"/>
    </row>
    <row r="1051" ht="14.65" customHeight="1" spans="1:3">
      <c r="A1051" s="207" t="s">
        <v>39</v>
      </c>
      <c r="B1051" s="205"/>
      <c r="C1051" s="206"/>
    </row>
    <row r="1052" ht="14.65" customHeight="1" spans="1:3">
      <c r="A1052" s="207" t="s">
        <v>826</v>
      </c>
      <c r="B1052" s="205"/>
      <c r="C1052" s="206"/>
    </row>
    <row r="1053" ht="14.65" customHeight="1" spans="1:3">
      <c r="A1053" s="207" t="s">
        <v>827</v>
      </c>
      <c r="B1053" s="205"/>
      <c r="C1053" s="206"/>
    </row>
    <row r="1054" ht="14.65" customHeight="1" spans="1:3">
      <c r="A1054" s="207" t="s">
        <v>828</v>
      </c>
      <c r="B1054" s="205"/>
      <c r="C1054" s="206"/>
    </row>
    <row r="1055" ht="14.65" customHeight="1" spans="1:3">
      <c r="A1055" s="207" t="s">
        <v>829</v>
      </c>
      <c r="B1055" s="205"/>
      <c r="C1055" s="206"/>
    </row>
    <row r="1056" ht="14.65" customHeight="1" spans="1:3">
      <c r="A1056" s="207" t="s">
        <v>830</v>
      </c>
      <c r="B1056" s="205">
        <v>396</v>
      </c>
      <c r="C1056" s="206"/>
    </row>
    <row r="1057" ht="14.65" customHeight="1" spans="1:3">
      <c r="A1057" s="207" t="s">
        <v>46</v>
      </c>
      <c r="B1057" s="205">
        <v>327</v>
      </c>
      <c r="C1057" s="206"/>
    </row>
    <row r="1058" ht="14.65" customHeight="1" spans="1:3">
      <c r="A1058" s="207" t="s">
        <v>831</v>
      </c>
      <c r="B1058" s="205">
        <v>398</v>
      </c>
      <c r="C1058" s="206"/>
    </row>
    <row r="1059" ht="14.65" customHeight="1" spans="1:3">
      <c r="A1059" s="207" t="s">
        <v>832</v>
      </c>
      <c r="B1059" s="205">
        <f>SUM(B1060:B1065)</f>
        <v>51</v>
      </c>
      <c r="C1059" s="206"/>
    </row>
    <row r="1060" ht="14.65" customHeight="1" spans="1:3">
      <c r="A1060" s="207" t="s">
        <v>37</v>
      </c>
      <c r="B1060" s="205"/>
      <c r="C1060" s="206"/>
    </row>
    <row r="1061" ht="14.65" customHeight="1" spans="1:3">
      <c r="A1061" s="207" t="s">
        <v>38</v>
      </c>
      <c r="B1061" s="205"/>
      <c r="C1061" s="206"/>
    </row>
    <row r="1062" ht="14.65" customHeight="1" spans="1:3">
      <c r="A1062" s="207" t="s">
        <v>39</v>
      </c>
      <c r="B1062" s="205"/>
      <c r="C1062" s="206"/>
    </row>
    <row r="1063" ht="14.65" customHeight="1" spans="1:3">
      <c r="A1063" s="207" t="s">
        <v>833</v>
      </c>
      <c r="B1063" s="205"/>
      <c r="C1063" s="206"/>
    </row>
    <row r="1064" ht="14.65" customHeight="1" spans="1:3">
      <c r="A1064" s="207" t="s">
        <v>834</v>
      </c>
      <c r="B1064" s="205"/>
      <c r="C1064" s="206"/>
    </row>
    <row r="1065" ht="14.65" customHeight="1" spans="1:3">
      <c r="A1065" s="207" t="s">
        <v>835</v>
      </c>
      <c r="B1065" s="205">
        <v>51</v>
      </c>
      <c r="C1065" s="206"/>
    </row>
    <row r="1066" ht="14.65" customHeight="1" spans="1:3">
      <c r="A1066" s="207" t="s">
        <v>836</v>
      </c>
      <c r="B1066" s="205">
        <f>SUM(B1067:B1073)</f>
        <v>13262</v>
      </c>
      <c r="C1066" s="206"/>
    </row>
    <row r="1067" ht="14.65" customHeight="1" spans="1:3">
      <c r="A1067" s="207" t="s">
        <v>37</v>
      </c>
      <c r="B1067" s="205">
        <v>115</v>
      </c>
      <c r="C1067" s="206"/>
    </row>
    <row r="1068" ht="14.65" customHeight="1" spans="1:3">
      <c r="A1068" s="207" t="s">
        <v>38</v>
      </c>
      <c r="B1068" s="205"/>
      <c r="C1068" s="206"/>
    </row>
    <row r="1069" ht="14.65" customHeight="1" spans="1:3">
      <c r="A1069" s="207" t="s">
        <v>39</v>
      </c>
      <c r="B1069" s="205"/>
      <c r="C1069" s="206"/>
    </row>
    <row r="1070" ht="14.65" customHeight="1" spans="1:3">
      <c r="A1070" s="207" t="s">
        <v>837</v>
      </c>
      <c r="B1070" s="205"/>
      <c r="C1070" s="206"/>
    </row>
    <row r="1071" ht="14.65" customHeight="1" spans="1:3">
      <c r="A1071" s="207" t="s">
        <v>838</v>
      </c>
      <c r="B1071" s="205">
        <v>479</v>
      </c>
      <c r="C1071" s="206"/>
    </row>
    <row r="1072" ht="14.65" customHeight="1" spans="1:3">
      <c r="A1072" s="207" t="s">
        <v>839</v>
      </c>
      <c r="B1072" s="205"/>
      <c r="C1072" s="206"/>
    </row>
    <row r="1073" ht="14.65" customHeight="1" spans="1:3">
      <c r="A1073" s="207" t="s">
        <v>840</v>
      </c>
      <c r="B1073" s="205">
        <v>12668</v>
      </c>
      <c r="C1073" s="206"/>
    </row>
    <row r="1074" ht="14.65" customHeight="1" spans="1:3">
      <c r="A1074" s="207" t="s">
        <v>841</v>
      </c>
      <c r="B1074" s="205">
        <f>SUM(B1075:B1079)</f>
        <v>12613</v>
      </c>
      <c r="C1074" s="206"/>
    </row>
    <row r="1075" ht="14.65" customHeight="1" spans="1:3">
      <c r="A1075" s="207" t="s">
        <v>842</v>
      </c>
      <c r="B1075" s="205"/>
      <c r="C1075" s="206"/>
    </row>
    <row r="1076" ht="14.65" customHeight="1" spans="1:3">
      <c r="A1076" s="207" t="s">
        <v>843</v>
      </c>
      <c r="B1076" s="205">
        <v>2969</v>
      </c>
      <c r="C1076" s="206"/>
    </row>
    <row r="1077" ht="14.65" customHeight="1" spans="1:3">
      <c r="A1077" s="207" t="s">
        <v>844</v>
      </c>
      <c r="B1077" s="205"/>
      <c r="C1077" s="206"/>
    </row>
    <row r="1078" ht="14.65" customHeight="1" spans="1:3">
      <c r="A1078" s="207" t="s">
        <v>845</v>
      </c>
      <c r="B1078" s="205"/>
      <c r="C1078" s="206"/>
    </row>
    <row r="1079" ht="14.65" customHeight="1" spans="1:3">
      <c r="A1079" s="207" t="s">
        <v>846</v>
      </c>
      <c r="B1079" s="205">
        <v>9644</v>
      </c>
      <c r="C1079" s="206"/>
    </row>
    <row r="1080" ht="14.65" customHeight="1" spans="1:3">
      <c r="A1080" s="207" t="s">
        <v>847</v>
      </c>
      <c r="B1080" s="205">
        <f>B1081+B1091+B1097</f>
        <v>6835</v>
      </c>
      <c r="C1080" s="206"/>
    </row>
    <row r="1081" ht="14.65" customHeight="1" spans="1:3">
      <c r="A1081" s="207" t="s">
        <v>848</v>
      </c>
      <c r="B1081" s="205">
        <f>SUM(B1082:B1090)</f>
        <v>5972</v>
      </c>
      <c r="C1081" s="206"/>
    </row>
    <row r="1082" ht="14.65" customHeight="1" spans="1:3">
      <c r="A1082" s="207" t="s">
        <v>37</v>
      </c>
      <c r="B1082" s="205"/>
      <c r="C1082" s="206"/>
    </row>
    <row r="1083" ht="14.65" customHeight="1" spans="1:3">
      <c r="A1083" s="207" t="s">
        <v>38</v>
      </c>
      <c r="B1083" s="205"/>
      <c r="C1083" s="206"/>
    </row>
    <row r="1084" ht="14.65" customHeight="1" spans="1:3">
      <c r="A1084" s="207" t="s">
        <v>39</v>
      </c>
      <c r="B1084" s="205"/>
      <c r="C1084" s="206"/>
    </row>
    <row r="1085" ht="14.65" customHeight="1" spans="1:3">
      <c r="A1085" s="207" t="s">
        <v>849</v>
      </c>
      <c r="B1085" s="205">
        <v>400</v>
      </c>
      <c r="C1085" s="206"/>
    </row>
    <row r="1086" ht="14.65" customHeight="1" spans="1:3">
      <c r="A1086" s="207" t="s">
        <v>850</v>
      </c>
      <c r="B1086" s="205">
        <v>152</v>
      </c>
      <c r="C1086" s="206"/>
    </row>
    <row r="1087" ht="14.65" customHeight="1" spans="1:3">
      <c r="A1087" s="207" t="s">
        <v>851</v>
      </c>
      <c r="B1087" s="205"/>
      <c r="C1087" s="206"/>
    </row>
    <row r="1088" ht="14.65" customHeight="1" spans="1:3">
      <c r="A1088" s="207" t="s">
        <v>852</v>
      </c>
      <c r="B1088" s="205"/>
      <c r="C1088" s="206"/>
    </row>
    <row r="1089" ht="14.65" customHeight="1" spans="1:3">
      <c r="A1089" s="207" t="s">
        <v>46</v>
      </c>
      <c r="B1089" s="205">
        <v>156</v>
      </c>
      <c r="C1089" s="206"/>
    </row>
    <row r="1090" ht="14.65" customHeight="1" spans="1:3">
      <c r="A1090" s="207" t="s">
        <v>853</v>
      </c>
      <c r="B1090" s="205">
        <v>5264</v>
      </c>
      <c r="C1090" s="206"/>
    </row>
    <row r="1091" ht="14.65" customHeight="1" spans="1:3">
      <c r="A1091" s="207" t="s">
        <v>854</v>
      </c>
      <c r="B1091" s="205">
        <f>SUM(B1092:B1096)</f>
        <v>91</v>
      </c>
      <c r="C1091" s="206"/>
    </row>
    <row r="1092" ht="14.65" customHeight="1" spans="1:3">
      <c r="A1092" s="207" t="s">
        <v>37</v>
      </c>
      <c r="B1092" s="205"/>
      <c r="C1092" s="206"/>
    </row>
    <row r="1093" ht="14.65" customHeight="1" spans="1:3">
      <c r="A1093" s="207" t="s">
        <v>38</v>
      </c>
      <c r="B1093" s="205"/>
      <c r="C1093" s="206"/>
    </row>
    <row r="1094" ht="14.65" customHeight="1" spans="1:3">
      <c r="A1094" s="207" t="s">
        <v>39</v>
      </c>
      <c r="B1094" s="205"/>
      <c r="C1094" s="206"/>
    </row>
    <row r="1095" ht="14.65" customHeight="1" spans="1:3">
      <c r="A1095" s="207" t="s">
        <v>855</v>
      </c>
      <c r="B1095" s="205"/>
      <c r="C1095" s="206"/>
    </row>
    <row r="1096" ht="14.65" customHeight="1" spans="1:3">
      <c r="A1096" s="207" t="s">
        <v>856</v>
      </c>
      <c r="B1096" s="205">
        <v>91</v>
      </c>
      <c r="C1096" s="206"/>
    </row>
    <row r="1097" ht="14.65" customHeight="1" spans="1:3">
      <c r="A1097" s="207" t="s">
        <v>857</v>
      </c>
      <c r="B1097" s="205">
        <f>SUM(B1098:B1099)</f>
        <v>772</v>
      </c>
      <c r="C1097" s="206"/>
    </row>
    <row r="1098" ht="14.65" customHeight="1" spans="1:3">
      <c r="A1098" s="207" t="s">
        <v>858</v>
      </c>
      <c r="B1098" s="205"/>
      <c r="C1098" s="206"/>
    </row>
    <row r="1099" ht="14.65" customHeight="1" spans="1:3">
      <c r="A1099" s="207" t="s">
        <v>859</v>
      </c>
      <c r="B1099" s="205">
        <v>772</v>
      </c>
      <c r="C1099" s="206"/>
    </row>
    <row r="1100" ht="14.65" customHeight="1" spans="1:3">
      <c r="A1100" s="207" t="s">
        <v>860</v>
      </c>
      <c r="B1100" s="205">
        <f>B1101+B1108+B1118+B1124+B1127</f>
        <v>50</v>
      </c>
      <c r="C1100" s="206"/>
    </row>
    <row r="1101" ht="14.65" customHeight="1" spans="1:3">
      <c r="A1101" s="207" t="s">
        <v>861</v>
      </c>
      <c r="B1101" s="205"/>
      <c r="C1101" s="206"/>
    </row>
    <row r="1102" ht="14.65" customHeight="1" spans="1:3">
      <c r="A1102" s="207" t="s">
        <v>37</v>
      </c>
      <c r="B1102" s="205"/>
      <c r="C1102" s="206"/>
    </row>
    <row r="1103" ht="14.65" customHeight="1" spans="1:3">
      <c r="A1103" s="207" t="s">
        <v>38</v>
      </c>
      <c r="B1103" s="205"/>
      <c r="C1103" s="206"/>
    </row>
    <row r="1104" ht="14.65" customHeight="1" spans="1:3">
      <c r="A1104" s="207" t="s">
        <v>39</v>
      </c>
      <c r="B1104" s="205"/>
      <c r="C1104" s="206"/>
    </row>
    <row r="1105" ht="14.65" customHeight="1" spans="1:3">
      <c r="A1105" s="207" t="s">
        <v>862</v>
      </c>
      <c r="B1105" s="205"/>
      <c r="C1105" s="206"/>
    </row>
    <row r="1106" ht="14.65" customHeight="1" spans="1:3">
      <c r="A1106" s="207" t="s">
        <v>46</v>
      </c>
      <c r="B1106" s="205"/>
      <c r="C1106" s="206"/>
    </row>
    <row r="1107" ht="14.65" customHeight="1" spans="1:3">
      <c r="A1107" s="207" t="s">
        <v>863</v>
      </c>
      <c r="B1107" s="205"/>
      <c r="C1107" s="206"/>
    </row>
    <row r="1108" ht="14.65" customHeight="1" spans="1:3">
      <c r="A1108" s="207" t="s">
        <v>864</v>
      </c>
      <c r="B1108" s="205"/>
      <c r="C1108" s="206"/>
    </row>
    <row r="1109" ht="14.65" customHeight="1" spans="1:3">
      <c r="A1109" s="207" t="s">
        <v>865</v>
      </c>
      <c r="B1109" s="205"/>
      <c r="C1109" s="206"/>
    </row>
    <row r="1110" ht="14.65" customHeight="1" spans="1:3">
      <c r="A1110" s="207" t="s">
        <v>866</v>
      </c>
      <c r="B1110" s="205"/>
      <c r="C1110" s="206"/>
    </row>
    <row r="1111" ht="14.65" customHeight="1" spans="1:3">
      <c r="A1111" s="207" t="s">
        <v>867</v>
      </c>
      <c r="B1111" s="205"/>
      <c r="C1111" s="206"/>
    </row>
    <row r="1112" ht="14.65" customHeight="1" spans="1:3">
      <c r="A1112" s="207" t="s">
        <v>868</v>
      </c>
      <c r="B1112" s="205"/>
      <c r="C1112" s="206"/>
    </row>
    <row r="1113" ht="14.65" customHeight="1" spans="1:3">
      <c r="A1113" s="207" t="s">
        <v>869</v>
      </c>
      <c r="B1113" s="205"/>
      <c r="C1113" s="206"/>
    </row>
    <row r="1114" ht="14.65" customHeight="1" spans="1:3">
      <c r="A1114" s="207" t="s">
        <v>870</v>
      </c>
      <c r="B1114" s="205"/>
      <c r="C1114" s="206"/>
    </row>
    <row r="1115" ht="14.65" customHeight="1" spans="1:3">
      <c r="A1115" s="207" t="s">
        <v>871</v>
      </c>
      <c r="B1115" s="205"/>
      <c r="C1115" s="206"/>
    </row>
    <row r="1116" ht="14.65" customHeight="1" spans="1:3">
      <c r="A1116" s="207" t="s">
        <v>872</v>
      </c>
      <c r="B1116" s="205"/>
      <c r="C1116" s="206"/>
    </row>
    <row r="1117" ht="14.65" customHeight="1" spans="1:3">
      <c r="A1117" s="207" t="s">
        <v>873</v>
      </c>
      <c r="B1117" s="205"/>
      <c r="C1117" s="206"/>
    </row>
    <row r="1118" ht="14.65" customHeight="1" spans="1:3">
      <c r="A1118" s="207" t="s">
        <v>874</v>
      </c>
      <c r="B1118" s="205"/>
      <c r="C1118" s="206"/>
    </row>
    <row r="1119" ht="14.65" customHeight="1" spans="1:3">
      <c r="A1119" s="207" t="s">
        <v>875</v>
      </c>
      <c r="B1119" s="205"/>
      <c r="C1119" s="206"/>
    </row>
    <row r="1120" ht="14.65" customHeight="1" spans="1:3">
      <c r="A1120" s="207" t="s">
        <v>876</v>
      </c>
      <c r="B1120" s="205"/>
      <c r="C1120" s="206"/>
    </row>
    <row r="1121" ht="14.65" customHeight="1" spans="1:3">
      <c r="A1121" s="207" t="s">
        <v>877</v>
      </c>
      <c r="B1121" s="205"/>
      <c r="C1121" s="206"/>
    </row>
    <row r="1122" ht="14.65" customHeight="1" spans="1:3">
      <c r="A1122" s="207" t="s">
        <v>878</v>
      </c>
      <c r="B1122" s="205"/>
      <c r="C1122" s="206"/>
    </row>
    <row r="1123" ht="14.65" customHeight="1" spans="1:3">
      <c r="A1123" s="207" t="s">
        <v>879</v>
      </c>
      <c r="B1123" s="205"/>
      <c r="C1123" s="206"/>
    </row>
    <row r="1124" ht="14.65" customHeight="1" spans="1:3">
      <c r="A1124" s="207" t="s">
        <v>880</v>
      </c>
      <c r="B1124" s="205"/>
      <c r="C1124" s="206"/>
    </row>
    <row r="1125" ht="14.65" customHeight="1" spans="1:3">
      <c r="A1125" s="207" t="s">
        <v>881</v>
      </c>
      <c r="B1125" s="205"/>
      <c r="C1125" s="206"/>
    </row>
    <row r="1126" ht="14.65" customHeight="1" spans="1:3">
      <c r="A1126" s="207" t="s">
        <v>882</v>
      </c>
      <c r="B1126" s="205"/>
      <c r="C1126" s="206"/>
    </row>
    <row r="1127" ht="14.65" customHeight="1" spans="1:3">
      <c r="A1127" s="207" t="s">
        <v>883</v>
      </c>
      <c r="B1127" s="205">
        <f>SUM(B1128:B1129)</f>
        <v>50</v>
      </c>
      <c r="C1127" s="206"/>
    </row>
    <row r="1128" ht="14.65" customHeight="1" spans="1:3">
      <c r="A1128" s="207" t="s">
        <v>884</v>
      </c>
      <c r="B1128" s="205"/>
      <c r="C1128" s="206"/>
    </row>
    <row r="1129" ht="14.65" customHeight="1" spans="1:3">
      <c r="A1129" s="207" t="s">
        <v>885</v>
      </c>
      <c r="B1129" s="205">
        <v>50</v>
      </c>
      <c r="C1129" s="206"/>
    </row>
    <row r="1130" ht="14.65" customHeight="1" spans="1:3">
      <c r="A1130" s="207" t="s">
        <v>886</v>
      </c>
      <c r="B1130" s="205"/>
      <c r="C1130" s="206"/>
    </row>
    <row r="1131" ht="14.65" customHeight="1" spans="1:3">
      <c r="A1131" s="207" t="s">
        <v>887</v>
      </c>
      <c r="B1131" s="205"/>
      <c r="C1131" s="206"/>
    </row>
    <row r="1132" ht="14.65" customHeight="1" spans="1:3">
      <c r="A1132" s="207" t="s">
        <v>888</v>
      </c>
      <c r="B1132" s="205"/>
      <c r="C1132" s="206"/>
    </row>
    <row r="1133" ht="14.65" customHeight="1" spans="1:3">
      <c r="A1133" s="207" t="s">
        <v>889</v>
      </c>
      <c r="B1133" s="205"/>
      <c r="C1133" s="206"/>
    </row>
    <row r="1134" ht="14.65" customHeight="1" spans="1:3">
      <c r="A1134" s="207" t="s">
        <v>890</v>
      </c>
      <c r="B1134" s="205"/>
      <c r="C1134" s="206"/>
    </row>
    <row r="1135" ht="14.65" customHeight="1" spans="1:3">
      <c r="A1135" s="207" t="s">
        <v>891</v>
      </c>
      <c r="B1135" s="205"/>
      <c r="C1135" s="206"/>
    </row>
    <row r="1136" ht="14.65" customHeight="1" spans="1:3">
      <c r="A1136" s="207" t="s">
        <v>667</v>
      </c>
      <c r="B1136" s="205"/>
      <c r="C1136" s="206"/>
    </row>
    <row r="1137" ht="14.65" customHeight="1" spans="1:3">
      <c r="A1137" s="207" t="s">
        <v>892</v>
      </c>
      <c r="B1137" s="205"/>
      <c r="C1137" s="206"/>
    </row>
    <row r="1138" ht="14.65" customHeight="1" spans="1:3">
      <c r="A1138" s="207" t="s">
        <v>893</v>
      </c>
      <c r="B1138" s="205"/>
      <c r="C1138" s="206"/>
    </row>
    <row r="1139" ht="14.65" customHeight="1" spans="1:3">
      <c r="A1139" s="207" t="s">
        <v>894</v>
      </c>
      <c r="B1139" s="205"/>
      <c r="C1139" s="206"/>
    </row>
    <row r="1140" ht="14.65" customHeight="1" spans="1:3">
      <c r="A1140" s="207" t="s">
        <v>895</v>
      </c>
      <c r="B1140" s="205">
        <f>B1141+B1168+B1183</f>
        <v>25153</v>
      </c>
      <c r="C1140" s="206"/>
    </row>
    <row r="1141" ht="14.65" customHeight="1" spans="1:3">
      <c r="A1141" s="207" t="s">
        <v>896</v>
      </c>
      <c r="B1141" s="205">
        <f>SUM(B1142:B1167)</f>
        <v>14140</v>
      </c>
      <c r="C1141" s="206"/>
    </row>
    <row r="1142" ht="14.65" customHeight="1" spans="1:3">
      <c r="A1142" s="207" t="s">
        <v>37</v>
      </c>
      <c r="B1142" s="205">
        <v>307</v>
      </c>
      <c r="C1142" s="206"/>
    </row>
    <row r="1143" ht="14.65" customHeight="1" spans="1:3">
      <c r="A1143" s="207" t="s">
        <v>38</v>
      </c>
      <c r="B1143" s="205"/>
      <c r="C1143" s="206"/>
    </row>
    <row r="1144" ht="14.65" customHeight="1" spans="1:3">
      <c r="A1144" s="207" t="s">
        <v>39</v>
      </c>
      <c r="B1144" s="205"/>
      <c r="C1144" s="206"/>
    </row>
    <row r="1145" ht="14.65" customHeight="1" spans="1:3">
      <c r="A1145" s="207" t="s">
        <v>897</v>
      </c>
      <c r="B1145" s="205">
        <v>384</v>
      </c>
      <c r="C1145" s="206"/>
    </row>
    <row r="1146" ht="14.65" customHeight="1" spans="1:3">
      <c r="A1146" s="207" t="s">
        <v>898</v>
      </c>
      <c r="B1146" s="205">
        <v>173</v>
      </c>
      <c r="C1146" s="206"/>
    </row>
    <row r="1147" ht="14.65" customHeight="1" spans="1:3">
      <c r="A1147" s="207" t="s">
        <v>899</v>
      </c>
      <c r="B1147" s="205"/>
      <c r="C1147" s="206"/>
    </row>
    <row r="1148" ht="14.65" customHeight="1" spans="1:3">
      <c r="A1148" s="207" t="s">
        <v>900</v>
      </c>
      <c r="B1148" s="205">
        <v>75</v>
      </c>
      <c r="C1148" s="206"/>
    </row>
    <row r="1149" ht="14.65" customHeight="1" spans="1:3">
      <c r="A1149" s="207" t="s">
        <v>901</v>
      </c>
      <c r="B1149" s="205">
        <v>124</v>
      </c>
      <c r="C1149" s="206"/>
    </row>
    <row r="1150" ht="14.65" customHeight="1" spans="1:3">
      <c r="A1150" s="207" t="s">
        <v>902</v>
      </c>
      <c r="B1150" s="205">
        <v>6248</v>
      </c>
      <c r="C1150" s="206"/>
    </row>
    <row r="1151" ht="14.65" customHeight="1" spans="1:3">
      <c r="A1151" s="207" t="s">
        <v>903</v>
      </c>
      <c r="B1151" s="205"/>
      <c r="C1151" s="206"/>
    </row>
    <row r="1152" ht="14.65" customHeight="1" spans="1:3">
      <c r="A1152" s="207" t="s">
        <v>904</v>
      </c>
      <c r="B1152" s="205"/>
      <c r="C1152" s="206"/>
    </row>
    <row r="1153" ht="14.65" customHeight="1" spans="1:3">
      <c r="A1153" s="207" t="s">
        <v>905</v>
      </c>
      <c r="B1153" s="205"/>
      <c r="C1153" s="206"/>
    </row>
    <row r="1154" ht="14.65" customHeight="1" spans="1:3">
      <c r="A1154" s="207" t="s">
        <v>906</v>
      </c>
      <c r="B1154" s="205"/>
      <c r="C1154" s="206"/>
    </row>
    <row r="1155" ht="14.65" customHeight="1" spans="1:3">
      <c r="A1155" s="207" t="s">
        <v>907</v>
      </c>
      <c r="B1155" s="205"/>
      <c r="C1155" s="206"/>
    </row>
    <row r="1156" ht="14.65" customHeight="1" spans="1:3">
      <c r="A1156" s="207" t="s">
        <v>908</v>
      </c>
      <c r="B1156" s="205"/>
      <c r="C1156" s="206"/>
    </row>
    <row r="1157" ht="14.65" customHeight="1" spans="1:3">
      <c r="A1157" s="207" t="s">
        <v>909</v>
      </c>
      <c r="B1157" s="205"/>
      <c r="C1157" s="206"/>
    </row>
    <row r="1158" ht="14.65" customHeight="1" spans="1:3">
      <c r="A1158" s="207" t="s">
        <v>910</v>
      </c>
      <c r="B1158" s="205"/>
      <c r="C1158" s="206"/>
    </row>
    <row r="1159" ht="14.65" customHeight="1" spans="1:3">
      <c r="A1159" s="207" t="s">
        <v>911</v>
      </c>
      <c r="B1159" s="205"/>
      <c r="C1159" s="206"/>
    </row>
    <row r="1160" ht="14.65" customHeight="1" spans="1:3">
      <c r="A1160" s="207" t="s">
        <v>912</v>
      </c>
      <c r="B1160" s="205"/>
      <c r="C1160" s="206"/>
    </row>
    <row r="1161" ht="14.65" customHeight="1" spans="1:3">
      <c r="A1161" s="207" t="s">
        <v>913</v>
      </c>
      <c r="B1161" s="205"/>
      <c r="C1161" s="206"/>
    </row>
    <row r="1162" ht="14.65" customHeight="1" spans="1:3">
      <c r="A1162" s="207" t="s">
        <v>914</v>
      </c>
      <c r="B1162" s="205"/>
      <c r="C1162" s="206"/>
    </row>
    <row r="1163" ht="14.65" customHeight="1" spans="1:3">
      <c r="A1163" s="207" t="s">
        <v>915</v>
      </c>
      <c r="B1163" s="205"/>
      <c r="C1163" s="206"/>
    </row>
    <row r="1164" ht="14.65" customHeight="1" spans="1:3">
      <c r="A1164" s="207" t="s">
        <v>916</v>
      </c>
      <c r="B1164" s="205"/>
      <c r="C1164" s="206"/>
    </row>
    <row r="1165" ht="14.65" customHeight="1" spans="1:3">
      <c r="A1165" s="207" t="s">
        <v>917</v>
      </c>
      <c r="B1165" s="205"/>
      <c r="C1165" s="206"/>
    </row>
    <row r="1166" ht="14.65" customHeight="1" spans="1:3">
      <c r="A1166" s="207" t="s">
        <v>46</v>
      </c>
      <c r="B1166" s="205">
        <v>1147</v>
      </c>
      <c r="C1166" s="206"/>
    </row>
    <row r="1167" ht="14.65" customHeight="1" spans="1:3">
      <c r="A1167" s="207" t="s">
        <v>918</v>
      </c>
      <c r="B1167" s="205">
        <v>5682</v>
      </c>
      <c r="C1167" s="206"/>
    </row>
    <row r="1168" ht="14.65" customHeight="1" spans="1:3">
      <c r="A1168" s="207" t="s">
        <v>919</v>
      </c>
      <c r="B1168" s="205">
        <f>SUM(B1169:B1182)</f>
        <v>536</v>
      </c>
      <c r="C1168" s="206"/>
    </row>
    <row r="1169" ht="14.65" customHeight="1" spans="1:3">
      <c r="A1169" s="207" t="s">
        <v>37</v>
      </c>
      <c r="B1169" s="205">
        <v>11</v>
      </c>
      <c r="C1169" s="206"/>
    </row>
    <row r="1170" ht="14.65" customHeight="1" spans="1:3">
      <c r="A1170" s="207" t="s">
        <v>38</v>
      </c>
      <c r="B1170" s="205"/>
      <c r="C1170" s="206"/>
    </row>
    <row r="1171" ht="14.65" customHeight="1" spans="1:3">
      <c r="A1171" s="207" t="s">
        <v>39</v>
      </c>
      <c r="B1171" s="205"/>
      <c r="C1171" s="206"/>
    </row>
    <row r="1172" ht="14.65" customHeight="1" spans="1:3">
      <c r="A1172" s="207" t="s">
        <v>920</v>
      </c>
      <c r="B1172" s="205">
        <v>26</v>
      </c>
      <c r="C1172" s="206"/>
    </row>
    <row r="1173" ht="14.65" customHeight="1" spans="1:3">
      <c r="A1173" s="207" t="s">
        <v>921</v>
      </c>
      <c r="B1173" s="205"/>
      <c r="C1173" s="206"/>
    </row>
    <row r="1174" ht="14.65" customHeight="1" spans="1:3">
      <c r="A1174" s="207" t="s">
        <v>922</v>
      </c>
      <c r="B1174" s="205"/>
      <c r="C1174" s="206"/>
    </row>
    <row r="1175" ht="14.65" customHeight="1" spans="1:3">
      <c r="A1175" s="207" t="s">
        <v>923</v>
      </c>
      <c r="B1175" s="205"/>
      <c r="C1175" s="206"/>
    </row>
    <row r="1176" ht="14.65" customHeight="1" spans="1:3">
      <c r="A1176" s="207" t="s">
        <v>924</v>
      </c>
      <c r="B1176" s="205"/>
      <c r="C1176" s="206"/>
    </row>
    <row r="1177" ht="14.65" customHeight="1" spans="1:3">
      <c r="A1177" s="207" t="s">
        <v>925</v>
      </c>
      <c r="B1177" s="205"/>
      <c r="C1177" s="206"/>
    </row>
    <row r="1178" ht="14.65" customHeight="1" spans="1:3">
      <c r="A1178" s="207" t="s">
        <v>926</v>
      </c>
      <c r="B1178" s="205"/>
      <c r="C1178" s="206"/>
    </row>
    <row r="1179" ht="14.65" customHeight="1" spans="1:3">
      <c r="A1179" s="207" t="s">
        <v>927</v>
      </c>
      <c r="B1179" s="205"/>
      <c r="C1179" s="206"/>
    </row>
    <row r="1180" ht="14.65" customHeight="1" spans="1:3">
      <c r="A1180" s="207" t="s">
        <v>928</v>
      </c>
      <c r="B1180" s="205"/>
      <c r="C1180" s="206"/>
    </row>
    <row r="1181" ht="14.65" customHeight="1" spans="1:3">
      <c r="A1181" s="207" t="s">
        <v>929</v>
      </c>
      <c r="B1181" s="205"/>
      <c r="C1181" s="206"/>
    </row>
    <row r="1182" ht="14.65" customHeight="1" spans="1:3">
      <c r="A1182" s="207" t="s">
        <v>930</v>
      </c>
      <c r="B1182" s="205">
        <v>499</v>
      </c>
      <c r="C1182" s="206"/>
    </row>
    <row r="1183" ht="14.65" customHeight="1" spans="1:3">
      <c r="A1183" s="207" t="s">
        <v>931</v>
      </c>
      <c r="B1183" s="205">
        <f>SUM(B1184)</f>
        <v>10477</v>
      </c>
      <c r="C1183" s="206"/>
    </row>
    <row r="1184" ht="14.65" customHeight="1" spans="1:3">
      <c r="A1184" s="207" t="s">
        <v>932</v>
      </c>
      <c r="B1184" s="205">
        <v>10477</v>
      </c>
      <c r="C1184" s="206"/>
    </row>
    <row r="1185" ht="14.65" customHeight="1" spans="1:3">
      <c r="A1185" s="207" t="s">
        <v>933</v>
      </c>
      <c r="B1185" s="205">
        <f>B1186+B1198+B1202</f>
        <v>15943</v>
      </c>
      <c r="C1185" s="206"/>
    </row>
    <row r="1186" ht="14.65" customHeight="1" spans="1:3">
      <c r="A1186" s="207" t="s">
        <v>934</v>
      </c>
      <c r="B1186" s="205">
        <f>SUM(B1187:B1197)</f>
        <v>6982</v>
      </c>
      <c r="C1186" s="206"/>
    </row>
    <row r="1187" ht="14.65" customHeight="1" spans="1:3">
      <c r="A1187" s="207" t="s">
        <v>935</v>
      </c>
      <c r="B1187" s="205"/>
      <c r="C1187" s="206"/>
    </row>
    <row r="1188" ht="14.65" customHeight="1" spans="1:3">
      <c r="A1188" s="207" t="s">
        <v>936</v>
      </c>
      <c r="B1188" s="205">
        <v>88</v>
      </c>
      <c r="C1188" s="206"/>
    </row>
    <row r="1189" ht="14.65" customHeight="1" spans="1:3">
      <c r="A1189" s="207" t="s">
        <v>937</v>
      </c>
      <c r="B1189" s="205">
        <v>250</v>
      </c>
      <c r="C1189" s="206"/>
    </row>
    <row r="1190" ht="14.65" customHeight="1" spans="1:3">
      <c r="A1190" s="207" t="s">
        <v>938</v>
      </c>
      <c r="B1190" s="205"/>
      <c r="C1190" s="206"/>
    </row>
    <row r="1191" ht="14.65" customHeight="1" spans="1:3">
      <c r="A1191" s="207" t="s">
        <v>939</v>
      </c>
      <c r="B1191" s="205">
        <v>21</v>
      </c>
      <c r="C1191" s="206"/>
    </row>
    <row r="1192" ht="14.65" customHeight="1" spans="1:3">
      <c r="A1192" s="207" t="s">
        <v>940</v>
      </c>
      <c r="B1192" s="205"/>
      <c r="C1192" s="206"/>
    </row>
    <row r="1193" ht="14.65" customHeight="1" spans="1:3">
      <c r="A1193" s="207" t="s">
        <v>941</v>
      </c>
      <c r="B1193" s="205"/>
      <c r="C1193" s="206"/>
    </row>
    <row r="1194" ht="14.65" customHeight="1" spans="1:3">
      <c r="A1194" s="207" t="s">
        <v>942</v>
      </c>
      <c r="B1194" s="205">
        <v>2061</v>
      </c>
      <c r="C1194" s="206"/>
    </row>
    <row r="1195" ht="14.65" customHeight="1" spans="1:3">
      <c r="A1195" s="207" t="s">
        <v>943</v>
      </c>
      <c r="B1195" s="205"/>
      <c r="C1195" s="206"/>
    </row>
    <row r="1196" ht="14.65" customHeight="1" spans="1:3">
      <c r="A1196" s="204" t="s">
        <v>944</v>
      </c>
      <c r="B1196" s="205">
        <v>17</v>
      </c>
      <c r="C1196" s="206"/>
    </row>
    <row r="1197" ht="14.65" customHeight="1" spans="1:3">
      <c r="A1197" s="207" t="s">
        <v>945</v>
      </c>
      <c r="B1197" s="205">
        <v>4545</v>
      </c>
      <c r="C1197" s="206"/>
    </row>
    <row r="1198" ht="14.65" customHeight="1" spans="1:3">
      <c r="A1198" s="207" t="s">
        <v>946</v>
      </c>
      <c r="B1198" s="205">
        <f>SUM(B1199:B1201)</f>
        <v>8961</v>
      </c>
      <c r="C1198" s="206"/>
    </row>
    <row r="1199" ht="14.65" customHeight="1" spans="1:3">
      <c r="A1199" s="207" t="s">
        <v>947</v>
      </c>
      <c r="B1199" s="205">
        <v>8961</v>
      </c>
      <c r="C1199" s="206"/>
    </row>
    <row r="1200" ht="14.65" customHeight="1" spans="1:3">
      <c r="A1200" s="207" t="s">
        <v>948</v>
      </c>
      <c r="B1200" s="205"/>
      <c r="C1200" s="206"/>
    </row>
    <row r="1201" ht="14.65" customHeight="1" spans="1:3">
      <c r="A1201" s="207" t="s">
        <v>949</v>
      </c>
      <c r="B1201" s="205"/>
      <c r="C1201" s="206"/>
    </row>
    <row r="1202" ht="14.65" customHeight="1" spans="1:3">
      <c r="A1202" s="207" t="s">
        <v>950</v>
      </c>
      <c r="B1202" s="205"/>
      <c r="C1202" s="206"/>
    </row>
    <row r="1203" ht="14.65" customHeight="1" spans="1:3">
      <c r="A1203" s="207" t="s">
        <v>951</v>
      </c>
      <c r="B1203" s="205"/>
      <c r="C1203" s="206"/>
    </row>
    <row r="1204" ht="14.65" customHeight="1" spans="1:3">
      <c r="A1204" s="207" t="s">
        <v>952</v>
      </c>
      <c r="B1204" s="205"/>
      <c r="C1204" s="206"/>
    </row>
    <row r="1205" ht="14.65" customHeight="1" spans="1:3">
      <c r="A1205" s="207" t="s">
        <v>953</v>
      </c>
      <c r="B1205" s="205"/>
      <c r="C1205" s="206"/>
    </row>
    <row r="1206" ht="14.65" customHeight="1" spans="1:3">
      <c r="A1206" s="207" t="s">
        <v>954</v>
      </c>
      <c r="B1206" s="205">
        <f>B1207+B1225+B1231+B1237</f>
        <v>1934</v>
      </c>
      <c r="C1206" s="206"/>
    </row>
    <row r="1207" ht="14.65" customHeight="1" spans="1:3">
      <c r="A1207" s="207" t="s">
        <v>955</v>
      </c>
      <c r="B1207" s="205">
        <f>SUM(B1208:B1224)</f>
        <v>112</v>
      </c>
      <c r="C1207" s="206"/>
    </row>
    <row r="1208" ht="14.65" customHeight="1" spans="1:3">
      <c r="A1208" s="207" t="s">
        <v>37</v>
      </c>
      <c r="B1208" s="205"/>
      <c r="C1208" s="206"/>
    </row>
    <row r="1209" ht="14.65" customHeight="1" spans="1:3">
      <c r="A1209" s="207" t="s">
        <v>38</v>
      </c>
      <c r="B1209" s="205"/>
      <c r="C1209" s="206"/>
    </row>
    <row r="1210" ht="14.65" customHeight="1" spans="1:3">
      <c r="A1210" s="207" t="s">
        <v>39</v>
      </c>
      <c r="B1210" s="205"/>
      <c r="C1210" s="206"/>
    </row>
    <row r="1211" ht="14.65" customHeight="1" spans="1:3">
      <c r="A1211" s="207" t="s">
        <v>956</v>
      </c>
      <c r="B1211" s="205"/>
      <c r="C1211" s="206"/>
    </row>
    <row r="1212" ht="14.65" customHeight="1" spans="1:3">
      <c r="A1212" s="207" t="s">
        <v>957</v>
      </c>
      <c r="B1212" s="205"/>
      <c r="C1212" s="206"/>
    </row>
    <row r="1213" ht="14.65" customHeight="1" spans="1:3">
      <c r="A1213" s="207" t="s">
        <v>958</v>
      </c>
      <c r="B1213" s="205"/>
      <c r="C1213" s="206"/>
    </row>
    <row r="1214" ht="14.65" customHeight="1" spans="1:3">
      <c r="A1214" s="207" t="s">
        <v>959</v>
      </c>
      <c r="B1214" s="205"/>
      <c r="C1214" s="206"/>
    </row>
    <row r="1215" ht="14.65" customHeight="1" spans="1:3">
      <c r="A1215" s="207" t="s">
        <v>960</v>
      </c>
      <c r="B1215" s="205">
        <v>12</v>
      </c>
      <c r="C1215" s="206"/>
    </row>
    <row r="1216" ht="14.65" customHeight="1" spans="1:3">
      <c r="A1216" s="207" t="s">
        <v>961</v>
      </c>
      <c r="B1216" s="205"/>
      <c r="C1216" s="206"/>
    </row>
    <row r="1217" ht="14.65" customHeight="1" spans="1:3">
      <c r="A1217" s="207" t="s">
        <v>962</v>
      </c>
      <c r="B1217" s="205"/>
      <c r="C1217" s="206"/>
    </row>
    <row r="1218" ht="14.65" customHeight="1" spans="1:3">
      <c r="A1218" s="207" t="s">
        <v>963</v>
      </c>
      <c r="B1218" s="205"/>
      <c r="C1218" s="206"/>
    </row>
    <row r="1219" ht="14.65" customHeight="1" spans="1:3">
      <c r="A1219" s="207" t="s">
        <v>964</v>
      </c>
      <c r="B1219" s="205"/>
      <c r="C1219" s="206"/>
    </row>
    <row r="1220" ht="14.65" customHeight="1" spans="1:3">
      <c r="A1220" s="207" t="s">
        <v>965</v>
      </c>
      <c r="B1220" s="205"/>
      <c r="C1220" s="206"/>
    </row>
    <row r="1221" ht="14.65" customHeight="1" spans="1:3">
      <c r="A1221" s="207" t="s">
        <v>966</v>
      </c>
      <c r="B1221" s="205"/>
      <c r="C1221" s="206"/>
    </row>
    <row r="1222" ht="14.65" customHeight="1" spans="1:3">
      <c r="A1222" s="207" t="s">
        <v>967</v>
      </c>
      <c r="B1222" s="205"/>
      <c r="C1222" s="206"/>
    </row>
    <row r="1223" ht="14.65" customHeight="1" spans="1:3">
      <c r="A1223" s="207" t="s">
        <v>46</v>
      </c>
      <c r="B1223" s="205"/>
      <c r="C1223" s="206"/>
    </row>
    <row r="1224" ht="14.65" customHeight="1" spans="1:3">
      <c r="A1224" s="207" t="s">
        <v>968</v>
      </c>
      <c r="B1224" s="205">
        <v>100</v>
      </c>
      <c r="C1224" s="206"/>
    </row>
    <row r="1225" ht="14.65" customHeight="1" spans="1:3">
      <c r="A1225" s="207" t="s">
        <v>969</v>
      </c>
      <c r="B1225" s="205"/>
      <c r="C1225" s="206"/>
    </row>
    <row r="1226" ht="14.65" customHeight="1" spans="1:3">
      <c r="A1226" s="207" t="s">
        <v>970</v>
      </c>
      <c r="B1226" s="205"/>
      <c r="C1226" s="206"/>
    </row>
    <row r="1227" ht="14.65" customHeight="1" spans="1:3">
      <c r="A1227" s="207" t="s">
        <v>971</v>
      </c>
      <c r="B1227" s="205"/>
      <c r="C1227" s="206"/>
    </row>
    <row r="1228" ht="14.65" customHeight="1" spans="1:3">
      <c r="A1228" s="207" t="s">
        <v>972</v>
      </c>
      <c r="B1228" s="205"/>
      <c r="C1228" s="206"/>
    </row>
    <row r="1229" ht="14.65" customHeight="1" spans="1:3">
      <c r="A1229" s="207" t="s">
        <v>973</v>
      </c>
      <c r="B1229" s="205"/>
      <c r="C1229" s="206"/>
    </row>
    <row r="1230" ht="14.65" customHeight="1" spans="1:3">
      <c r="A1230" s="207" t="s">
        <v>974</v>
      </c>
      <c r="B1230" s="205"/>
      <c r="C1230" s="206"/>
    </row>
    <row r="1231" ht="14.65" customHeight="1" spans="1:3">
      <c r="A1231" s="207" t="s">
        <v>975</v>
      </c>
      <c r="B1231" s="205">
        <f>SUM(B1232:B1236)</f>
        <v>1372</v>
      </c>
      <c r="C1231" s="206"/>
    </row>
    <row r="1232" ht="14.65" customHeight="1" spans="1:3">
      <c r="A1232" s="207" t="s">
        <v>976</v>
      </c>
      <c r="B1232" s="205">
        <v>237</v>
      </c>
      <c r="C1232" s="206"/>
    </row>
    <row r="1233" ht="14.65" customHeight="1" spans="1:3">
      <c r="A1233" s="207" t="s">
        <v>977</v>
      </c>
      <c r="B1233" s="205"/>
      <c r="C1233" s="206"/>
    </row>
    <row r="1234" ht="14.65" customHeight="1" spans="1:3">
      <c r="A1234" s="207" t="s">
        <v>978</v>
      </c>
      <c r="B1234" s="205"/>
      <c r="C1234" s="206"/>
    </row>
    <row r="1235" ht="14.65" customHeight="1" spans="1:3">
      <c r="A1235" s="207" t="s">
        <v>979</v>
      </c>
      <c r="B1235" s="205"/>
      <c r="C1235" s="206"/>
    </row>
    <row r="1236" ht="14.65" customHeight="1" spans="1:3">
      <c r="A1236" s="207" t="s">
        <v>980</v>
      </c>
      <c r="B1236" s="205">
        <v>1135</v>
      </c>
      <c r="C1236" s="206"/>
    </row>
    <row r="1237" ht="14.65" customHeight="1" spans="1:3">
      <c r="A1237" s="207" t="s">
        <v>981</v>
      </c>
      <c r="B1237" s="205">
        <f>SUM(B1238:B1249)</f>
        <v>450</v>
      </c>
      <c r="C1237" s="206"/>
    </row>
    <row r="1238" ht="14.65" customHeight="1" spans="1:3">
      <c r="A1238" s="207" t="s">
        <v>982</v>
      </c>
      <c r="B1238" s="205"/>
      <c r="C1238" s="206"/>
    </row>
    <row r="1239" ht="14.65" customHeight="1" spans="1:3">
      <c r="A1239" s="207" t="s">
        <v>983</v>
      </c>
      <c r="B1239" s="205"/>
      <c r="C1239" s="206"/>
    </row>
    <row r="1240" ht="14.65" customHeight="1" spans="1:3">
      <c r="A1240" s="207" t="s">
        <v>984</v>
      </c>
      <c r="B1240" s="205"/>
      <c r="C1240" s="206"/>
    </row>
    <row r="1241" ht="14.65" customHeight="1" spans="1:3">
      <c r="A1241" s="207" t="s">
        <v>985</v>
      </c>
      <c r="B1241" s="205">
        <v>40</v>
      </c>
      <c r="C1241" s="206"/>
    </row>
    <row r="1242" ht="14.65" customHeight="1" spans="1:3">
      <c r="A1242" s="207" t="s">
        <v>986</v>
      </c>
      <c r="B1242" s="205"/>
      <c r="C1242" s="206"/>
    </row>
    <row r="1243" ht="14.65" customHeight="1" spans="1:3">
      <c r="A1243" s="207" t="s">
        <v>987</v>
      </c>
      <c r="B1243" s="205"/>
      <c r="C1243" s="206"/>
    </row>
    <row r="1244" ht="14.65" customHeight="1" spans="1:3">
      <c r="A1244" s="207" t="s">
        <v>988</v>
      </c>
      <c r="B1244" s="205"/>
      <c r="C1244" s="206"/>
    </row>
    <row r="1245" ht="14.65" customHeight="1" spans="1:3">
      <c r="A1245" s="207" t="s">
        <v>989</v>
      </c>
      <c r="B1245" s="205"/>
      <c r="C1245" s="206"/>
    </row>
    <row r="1246" ht="14.65" customHeight="1" spans="1:3">
      <c r="A1246" s="207" t="s">
        <v>990</v>
      </c>
      <c r="B1246" s="205">
        <v>25</v>
      </c>
      <c r="C1246" s="206"/>
    </row>
    <row r="1247" ht="14.65" customHeight="1" spans="1:3">
      <c r="A1247" s="207" t="s">
        <v>991</v>
      </c>
      <c r="B1247" s="205"/>
      <c r="C1247" s="206"/>
    </row>
    <row r="1248" ht="14.65" customHeight="1" spans="1:3">
      <c r="A1248" s="207" t="s">
        <v>992</v>
      </c>
      <c r="B1248" s="205">
        <v>385</v>
      </c>
      <c r="C1248" s="206"/>
    </row>
    <row r="1249" ht="14.65" customHeight="1" spans="1:3">
      <c r="A1249" s="207" t="s">
        <v>993</v>
      </c>
      <c r="B1249" s="205"/>
      <c r="C1249" s="206"/>
    </row>
    <row r="1250" ht="14.65" customHeight="1" spans="1:3">
      <c r="A1250" s="207" t="s">
        <v>994</v>
      </c>
      <c r="B1250" s="205">
        <f>B1251+B1262+B1269+B1277+B1290+B1294+B1298</f>
        <v>8968</v>
      </c>
      <c r="C1250" s="206"/>
    </row>
    <row r="1251" ht="14.65" customHeight="1" spans="1:3">
      <c r="A1251" s="207" t="s">
        <v>995</v>
      </c>
      <c r="B1251" s="205">
        <f>SUM(B1252:B1261)</f>
        <v>2436</v>
      </c>
      <c r="C1251" s="206"/>
    </row>
    <row r="1252" ht="14.65" customHeight="1" spans="1:3">
      <c r="A1252" s="207" t="s">
        <v>37</v>
      </c>
      <c r="B1252" s="205">
        <v>243</v>
      </c>
      <c r="C1252" s="206"/>
    </row>
    <row r="1253" ht="14.65" customHeight="1" spans="1:3">
      <c r="A1253" s="207" t="s">
        <v>38</v>
      </c>
      <c r="B1253" s="205"/>
      <c r="C1253" s="206"/>
    </row>
    <row r="1254" ht="14.65" customHeight="1" spans="1:3">
      <c r="A1254" s="207" t="s">
        <v>39</v>
      </c>
      <c r="B1254" s="205"/>
      <c r="C1254" s="206"/>
    </row>
    <row r="1255" ht="14.65" customHeight="1" spans="1:3">
      <c r="A1255" s="207" t="s">
        <v>996</v>
      </c>
      <c r="B1255" s="205">
        <v>35</v>
      </c>
      <c r="C1255" s="206"/>
    </row>
    <row r="1256" ht="14.65" customHeight="1" spans="1:3">
      <c r="A1256" s="207" t="s">
        <v>997</v>
      </c>
      <c r="B1256" s="205"/>
      <c r="C1256" s="206"/>
    </row>
    <row r="1257" ht="14.65" customHeight="1" spans="1:3">
      <c r="A1257" s="207" t="s">
        <v>998</v>
      </c>
      <c r="B1257" s="205">
        <v>645</v>
      </c>
      <c r="C1257" s="206"/>
    </row>
    <row r="1258" ht="14.65" customHeight="1" spans="1:3">
      <c r="A1258" s="207" t="s">
        <v>999</v>
      </c>
      <c r="B1258" s="205"/>
      <c r="C1258" s="206"/>
    </row>
    <row r="1259" ht="14.65" customHeight="1" spans="1:3">
      <c r="A1259" s="207" t="s">
        <v>1000</v>
      </c>
      <c r="B1259" s="205"/>
      <c r="C1259" s="206"/>
    </row>
    <row r="1260" ht="14.65" customHeight="1" spans="1:3">
      <c r="A1260" s="207" t="s">
        <v>46</v>
      </c>
      <c r="B1260" s="205">
        <v>441</v>
      </c>
      <c r="C1260" s="206"/>
    </row>
    <row r="1261" ht="14.65" customHeight="1" spans="1:3">
      <c r="A1261" s="207" t="s">
        <v>1001</v>
      </c>
      <c r="B1261" s="205">
        <v>1072</v>
      </c>
      <c r="C1261" s="206"/>
    </row>
    <row r="1262" ht="14.65" customHeight="1" spans="1:3">
      <c r="A1262" s="207" t="s">
        <v>1002</v>
      </c>
      <c r="B1262" s="205">
        <f>SUM(B1263:B1268)</f>
        <v>1519</v>
      </c>
      <c r="C1262" s="206"/>
    </row>
    <row r="1263" ht="14.65" customHeight="1" spans="1:3">
      <c r="A1263" s="207" t="s">
        <v>37</v>
      </c>
      <c r="B1263" s="205"/>
      <c r="C1263" s="206"/>
    </row>
    <row r="1264" ht="14.65" customHeight="1" spans="1:3">
      <c r="A1264" s="207" t="s">
        <v>38</v>
      </c>
      <c r="B1264" s="205"/>
      <c r="C1264" s="206"/>
    </row>
    <row r="1265" ht="14.65" customHeight="1" spans="1:3">
      <c r="A1265" s="207" t="s">
        <v>39</v>
      </c>
      <c r="B1265" s="205"/>
      <c r="C1265" s="206"/>
    </row>
    <row r="1266" ht="14.65" customHeight="1" spans="1:3">
      <c r="A1266" s="207" t="s">
        <v>1003</v>
      </c>
      <c r="B1266" s="205">
        <v>1477</v>
      </c>
      <c r="C1266" s="206"/>
    </row>
    <row r="1267" ht="14.65" customHeight="1" spans="1:3">
      <c r="A1267" s="204" t="s">
        <v>46</v>
      </c>
      <c r="B1267" s="205"/>
      <c r="C1267" s="206"/>
    </row>
    <row r="1268" ht="14.65" customHeight="1" spans="1:3">
      <c r="A1268" s="207" t="s">
        <v>1004</v>
      </c>
      <c r="B1268" s="205">
        <v>42</v>
      </c>
      <c r="C1268" s="206"/>
    </row>
    <row r="1269" ht="14.65" customHeight="1" spans="1:3">
      <c r="A1269" s="207" t="s">
        <v>1005</v>
      </c>
      <c r="B1269" s="205">
        <f>SUM(B1270:B1276)</f>
        <v>2065</v>
      </c>
      <c r="C1269" s="206"/>
    </row>
    <row r="1270" ht="14.65" customHeight="1" spans="1:3">
      <c r="A1270" s="207" t="s">
        <v>37</v>
      </c>
      <c r="B1270" s="205"/>
      <c r="C1270" s="206"/>
    </row>
    <row r="1271" spans="1:3">
      <c r="A1271" s="207" t="s">
        <v>38</v>
      </c>
      <c r="B1271" s="205"/>
      <c r="C1271" s="206"/>
    </row>
    <row r="1272" spans="1:3">
      <c r="A1272" s="207" t="s">
        <v>39</v>
      </c>
      <c r="B1272" s="205"/>
      <c r="C1272" s="206"/>
    </row>
    <row r="1273" spans="1:3">
      <c r="A1273" s="207" t="s">
        <v>1006</v>
      </c>
      <c r="B1273" s="205">
        <v>925</v>
      </c>
      <c r="C1273" s="206"/>
    </row>
    <row r="1274" spans="1:3">
      <c r="A1274" s="207" t="s">
        <v>1007</v>
      </c>
      <c r="B1274" s="205"/>
      <c r="C1274" s="206"/>
    </row>
    <row r="1275" spans="1:3">
      <c r="A1275" s="207" t="s">
        <v>46</v>
      </c>
      <c r="B1275" s="205"/>
      <c r="C1275" s="206"/>
    </row>
    <row r="1276" spans="1:3">
      <c r="A1276" s="207" t="s">
        <v>1008</v>
      </c>
      <c r="B1276" s="205">
        <v>1140</v>
      </c>
      <c r="C1276" s="206"/>
    </row>
    <row r="1277" spans="1:3">
      <c r="A1277" s="207" t="s">
        <v>1009</v>
      </c>
      <c r="B1277" s="205">
        <f>SUM(B1278:B1289)</f>
        <v>40</v>
      </c>
      <c r="C1277" s="206"/>
    </row>
    <row r="1278" spans="1:3">
      <c r="A1278" s="207" t="s">
        <v>37</v>
      </c>
      <c r="B1278" s="205"/>
      <c r="C1278" s="206"/>
    </row>
    <row r="1279" spans="1:3">
      <c r="A1279" s="207" t="s">
        <v>38</v>
      </c>
      <c r="B1279" s="205">
        <v>40</v>
      </c>
      <c r="C1279" s="206"/>
    </row>
    <row r="1280" spans="1:3">
      <c r="A1280" s="207" t="s">
        <v>39</v>
      </c>
      <c r="B1280" s="205"/>
      <c r="C1280" s="206"/>
    </row>
    <row r="1281" spans="1:3">
      <c r="A1281" s="207" t="s">
        <v>1010</v>
      </c>
      <c r="B1281" s="205"/>
      <c r="C1281" s="206"/>
    </row>
    <row r="1282" spans="1:3">
      <c r="A1282" s="207" t="s">
        <v>1011</v>
      </c>
      <c r="B1282" s="205"/>
      <c r="C1282" s="206"/>
    </row>
    <row r="1283" spans="1:3">
      <c r="A1283" s="207" t="s">
        <v>1012</v>
      </c>
      <c r="B1283" s="205"/>
      <c r="C1283" s="206"/>
    </row>
    <row r="1284" spans="1:3">
      <c r="A1284" s="207" t="s">
        <v>1013</v>
      </c>
      <c r="B1284" s="205"/>
      <c r="C1284" s="206"/>
    </row>
    <row r="1285" spans="1:3">
      <c r="A1285" s="207" t="s">
        <v>1014</v>
      </c>
      <c r="B1285" s="205"/>
      <c r="C1285" s="206"/>
    </row>
    <row r="1286" spans="1:3">
      <c r="A1286" s="207" t="s">
        <v>1015</v>
      </c>
      <c r="B1286" s="205"/>
      <c r="C1286" s="206"/>
    </row>
    <row r="1287" spans="1:3">
      <c r="A1287" s="207" t="s">
        <v>1016</v>
      </c>
      <c r="B1287" s="205"/>
      <c r="C1287" s="206"/>
    </row>
    <row r="1288" spans="1:3">
      <c r="A1288" s="207" t="s">
        <v>1017</v>
      </c>
      <c r="B1288" s="205"/>
      <c r="C1288" s="206"/>
    </row>
    <row r="1289" spans="1:3">
      <c r="A1289" s="207" t="s">
        <v>1018</v>
      </c>
      <c r="B1289" s="205"/>
      <c r="C1289" s="206"/>
    </row>
    <row r="1290" spans="1:3">
      <c r="A1290" s="207" t="s">
        <v>1019</v>
      </c>
      <c r="B1290" s="205">
        <f>SUM(B1291:B1293)</f>
        <v>210</v>
      </c>
      <c r="C1290" s="206"/>
    </row>
    <row r="1291" spans="1:3">
      <c r="A1291" s="207" t="s">
        <v>1020</v>
      </c>
      <c r="B1291" s="205">
        <v>210</v>
      </c>
      <c r="C1291" s="206"/>
    </row>
    <row r="1292" spans="1:3">
      <c r="A1292" s="207" t="s">
        <v>1021</v>
      </c>
      <c r="B1292" s="205"/>
      <c r="C1292" s="206"/>
    </row>
    <row r="1293" spans="1:3">
      <c r="A1293" s="207" t="s">
        <v>1022</v>
      </c>
      <c r="B1293" s="205"/>
      <c r="C1293" s="206"/>
    </row>
    <row r="1294" spans="1:3">
      <c r="A1294" s="207" t="s">
        <v>1023</v>
      </c>
      <c r="B1294" s="205">
        <f>SUM(B1295:B1297)</f>
        <v>204</v>
      </c>
      <c r="C1294" s="206"/>
    </row>
    <row r="1295" spans="1:3">
      <c r="A1295" s="207" t="s">
        <v>1024</v>
      </c>
      <c r="B1295" s="205">
        <v>104</v>
      </c>
      <c r="C1295" s="206"/>
    </row>
    <row r="1296" spans="1:3">
      <c r="A1296" s="207" t="s">
        <v>1025</v>
      </c>
      <c r="B1296" s="205">
        <v>100</v>
      </c>
      <c r="C1296" s="206"/>
    </row>
    <row r="1297" spans="1:3">
      <c r="A1297" s="207" t="s">
        <v>1026</v>
      </c>
      <c r="B1297" s="205"/>
      <c r="C1297" s="206"/>
    </row>
    <row r="1298" spans="1:3">
      <c r="A1298" s="207" t="s">
        <v>1027</v>
      </c>
      <c r="B1298" s="205">
        <f>SUM(B1299)</f>
        <v>2494</v>
      </c>
      <c r="C1298" s="206"/>
    </row>
    <row r="1299" spans="1:3">
      <c r="A1299" s="207" t="s">
        <v>1028</v>
      </c>
      <c r="B1299" s="205">
        <v>2494</v>
      </c>
      <c r="C1299" s="206"/>
    </row>
    <row r="1300" spans="1:3">
      <c r="A1300" s="207" t="s">
        <v>1029</v>
      </c>
      <c r="B1300" s="205">
        <v>10000</v>
      </c>
      <c r="C1300" s="206"/>
    </row>
    <row r="1301" spans="1:3">
      <c r="A1301" s="207" t="s">
        <v>1030</v>
      </c>
      <c r="B1301" s="205">
        <f>B1302+B1304</f>
        <v>1268</v>
      </c>
      <c r="C1301" s="206"/>
    </row>
    <row r="1302" spans="1:3">
      <c r="A1302" s="207" t="s">
        <v>1031</v>
      </c>
      <c r="B1302" s="205"/>
      <c r="C1302" s="206"/>
    </row>
    <row r="1303" spans="1:3">
      <c r="A1303" s="207" t="s">
        <v>1032</v>
      </c>
      <c r="B1303" s="205"/>
      <c r="C1303" s="206"/>
    </row>
    <row r="1304" spans="1:3">
      <c r="A1304" s="207" t="s">
        <v>894</v>
      </c>
      <c r="B1304" s="205">
        <f>SUM(B1305)</f>
        <v>1268</v>
      </c>
      <c r="C1304" s="206"/>
    </row>
    <row r="1305" spans="1:3">
      <c r="A1305" s="207" t="s">
        <v>193</v>
      </c>
      <c r="B1305" s="205">
        <v>1268</v>
      </c>
      <c r="C1305" s="206"/>
    </row>
    <row r="1306" spans="1:3">
      <c r="A1306" s="207" t="s">
        <v>1033</v>
      </c>
      <c r="B1306" s="205">
        <f>B1307</f>
        <v>1620</v>
      </c>
      <c r="C1306" s="206"/>
    </row>
    <row r="1307" spans="1:3">
      <c r="A1307" s="207" t="s">
        <v>1034</v>
      </c>
      <c r="B1307" s="205">
        <f>SUM(B1308:B1311)</f>
        <v>1620</v>
      </c>
      <c r="C1307" s="206"/>
    </row>
    <row r="1308" spans="1:3">
      <c r="A1308" s="207" t="s">
        <v>1035</v>
      </c>
      <c r="B1308" s="205">
        <v>1620</v>
      </c>
      <c r="C1308" s="206"/>
    </row>
    <row r="1309" spans="1:3">
      <c r="A1309" s="207" t="s">
        <v>1036</v>
      </c>
      <c r="B1309" s="205"/>
      <c r="C1309" s="206"/>
    </row>
    <row r="1310" spans="1:3">
      <c r="A1310" s="207" t="s">
        <v>1037</v>
      </c>
      <c r="B1310" s="205"/>
      <c r="C1310" s="206"/>
    </row>
    <row r="1311" spans="1:3">
      <c r="A1311" s="207" t="s">
        <v>1038</v>
      </c>
      <c r="B1311" s="205"/>
      <c r="C1311" s="206"/>
    </row>
    <row r="1312" spans="1:3">
      <c r="A1312" s="207" t="s">
        <v>1039</v>
      </c>
      <c r="B1312" s="205">
        <f>B1313</f>
        <v>2</v>
      </c>
      <c r="C1312" s="206"/>
    </row>
    <row r="1313" spans="1:3">
      <c r="A1313" s="207" t="s">
        <v>1040</v>
      </c>
      <c r="B1313" s="205">
        <f>B1314</f>
        <v>2</v>
      </c>
      <c r="C1313" s="206"/>
    </row>
    <row r="1314" spans="1:3">
      <c r="A1314" s="207" t="s">
        <v>1041</v>
      </c>
      <c r="B1314" s="208">
        <v>2</v>
      </c>
      <c r="C1314" s="209"/>
    </row>
    <row r="1315" spans="1:3">
      <c r="A1315" s="210"/>
      <c r="B1315" s="208"/>
      <c r="C1315" s="209"/>
    </row>
    <row r="1316" ht="15" spans="1:3">
      <c r="A1316" s="211" t="s">
        <v>1042</v>
      </c>
      <c r="B1316" s="205">
        <f>B5+B241+B281+B300+B390+B442+B498+B555+B683+B756+B828+B851+B958+B1016+B1080+B1100+B1130+B1140+B1185+B1206+B1250+B1300+B1301+B1306+B1312</f>
        <v>663910</v>
      </c>
      <c r="C1316" s="209"/>
    </row>
    <row r="1317" spans="2:2">
      <c r="B1317" s="198"/>
    </row>
    <row r="1318" spans="2:2">
      <c r="B1318" s="198"/>
    </row>
    <row r="1319" spans="2:2">
      <c r="B1319" s="198"/>
    </row>
    <row r="1320" spans="2:2">
      <c r="B1320" s="198"/>
    </row>
    <row r="1321" spans="2:2">
      <c r="B1321" s="198"/>
    </row>
    <row r="1322" spans="2:2">
      <c r="B1322" s="198"/>
    </row>
    <row r="1323" spans="2:2">
      <c r="B1323" s="198"/>
    </row>
    <row r="1324" spans="2:2">
      <c r="B1324" s="198"/>
    </row>
    <row r="1325" spans="2:2">
      <c r="B1325" s="198"/>
    </row>
    <row r="1326" spans="2:2">
      <c r="B1326" s="198"/>
    </row>
    <row r="1327" spans="2:2">
      <c r="B1327" s="198"/>
    </row>
    <row r="1328" spans="2:2">
      <c r="B1328" s="198"/>
    </row>
    <row r="1329" spans="2:2">
      <c r="B1329" s="198"/>
    </row>
    <row r="1330" spans="2:2">
      <c r="B1330" s="198"/>
    </row>
    <row r="1331" spans="2:2">
      <c r="B1331" s="198"/>
    </row>
    <row r="1332" spans="2:2">
      <c r="B1332" s="198"/>
    </row>
    <row r="1333" spans="2:2">
      <c r="B1333" s="198"/>
    </row>
    <row r="1334" spans="2:2">
      <c r="B1334" s="198"/>
    </row>
    <row r="1335" spans="2:2">
      <c r="B1335" s="198"/>
    </row>
    <row r="1336" spans="2:2">
      <c r="B1336" s="198"/>
    </row>
    <row r="1337" spans="2:2">
      <c r="B1337" s="198"/>
    </row>
    <row r="1338" spans="2:2">
      <c r="B1338" s="198"/>
    </row>
    <row r="1339" spans="2:2">
      <c r="B1339" s="198"/>
    </row>
    <row r="1340" spans="2:2">
      <c r="B1340" s="198"/>
    </row>
    <row r="1341" spans="2:2">
      <c r="B1341" s="198"/>
    </row>
    <row r="1342" spans="2:2">
      <c r="B1342" s="198"/>
    </row>
    <row r="1343" spans="2:2">
      <c r="B1343" s="198"/>
    </row>
    <row r="1344" spans="2:2">
      <c r="B1344" s="198"/>
    </row>
    <row r="1345" spans="2:2">
      <c r="B1345" s="198"/>
    </row>
    <row r="1346" spans="2:2">
      <c r="B1346" s="198"/>
    </row>
    <row r="1347" spans="2:2">
      <c r="B1347" s="198"/>
    </row>
    <row r="1348" spans="2:2">
      <c r="B1348" s="198"/>
    </row>
    <row r="1349" spans="2:2">
      <c r="B1349" s="198"/>
    </row>
    <row r="1350" spans="2:2">
      <c r="B1350" s="198"/>
    </row>
    <row r="1351" spans="2:2">
      <c r="B1351" s="198"/>
    </row>
    <row r="1352" spans="2:2">
      <c r="B1352" s="198"/>
    </row>
    <row r="1353" spans="2:2">
      <c r="B1353" s="198"/>
    </row>
    <row r="1354" spans="2:2">
      <c r="B1354" s="198"/>
    </row>
    <row r="1355" spans="2:2">
      <c r="B1355" s="198"/>
    </row>
    <row r="1356" spans="2:2">
      <c r="B1356" s="198"/>
    </row>
    <row r="1357" spans="2:2">
      <c r="B1357" s="198"/>
    </row>
    <row r="1358" spans="2:2">
      <c r="B1358" s="198"/>
    </row>
    <row r="1359" spans="2:2">
      <c r="B1359" s="198"/>
    </row>
    <row r="1360" spans="2:2">
      <c r="B1360" s="198"/>
    </row>
    <row r="1361" spans="2:2">
      <c r="B1361" s="198"/>
    </row>
    <row r="1362" spans="2:2">
      <c r="B1362" s="198"/>
    </row>
    <row r="1363" spans="2:2">
      <c r="B1363" s="198"/>
    </row>
    <row r="1364" spans="2:2">
      <c r="B1364" s="198"/>
    </row>
    <row r="1365" spans="2:2">
      <c r="B1365" s="198"/>
    </row>
    <row r="1366" spans="2:2">
      <c r="B1366" s="198"/>
    </row>
    <row r="1367" spans="2:2">
      <c r="B1367" s="198"/>
    </row>
    <row r="1368" spans="2:2">
      <c r="B1368" s="198"/>
    </row>
    <row r="1369" spans="2:2">
      <c r="B1369" s="198"/>
    </row>
    <row r="1370" spans="2:2">
      <c r="B1370" s="198"/>
    </row>
    <row r="1371" spans="2:2">
      <c r="B1371" s="198"/>
    </row>
    <row r="1372" spans="2:2">
      <c r="B1372" s="198"/>
    </row>
    <row r="1373" spans="2:2">
      <c r="B1373" s="198"/>
    </row>
    <row r="1374" spans="2:2">
      <c r="B1374" s="198"/>
    </row>
    <row r="1375" spans="2:2">
      <c r="B1375" s="198"/>
    </row>
    <row r="1376" spans="2:2">
      <c r="B1376" s="198"/>
    </row>
    <row r="1377" spans="2:2">
      <c r="B1377" s="198"/>
    </row>
    <row r="1378" spans="2:2">
      <c r="B1378" s="198"/>
    </row>
    <row r="1379" spans="2:2">
      <c r="B1379" s="198"/>
    </row>
    <row r="1380" spans="2:2">
      <c r="B1380" s="198"/>
    </row>
    <row r="1381" spans="2:2">
      <c r="B1381" s="198"/>
    </row>
    <row r="1382" spans="2:2">
      <c r="B1382" s="198"/>
    </row>
    <row r="1383" spans="2:2">
      <c r="B1383" s="198"/>
    </row>
    <row r="1384" spans="2:2">
      <c r="B1384" s="198"/>
    </row>
    <row r="1385" spans="2:2">
      <c r="B1385" s="198"/>
    </row>
    <row r="1386" spans="2:2">
      <c r="B1386" s="198"/>
    </row>
    <row r="1387" spans="2:2">
      <c r="B1387" s="198"/>
    </row>
    <row r="1388" spans="2:2">
      <c r="B1388" s="198"/>
    </row>
    <row r="1389" spans="2:2">
      <c r="B1389" s="198"/>
    </row>
    <row r="1390" spans="2:2">
      <c r="B1390" s="198"/>
    </row>
    <row r="1391" spans="2:2">
      <c r="B1391" s="198"/>
    </row>
    <row r="1392" spans="2:2">
      <c r="B1392" s="198"/>
    </row>
    <row r="1393" spans="2:2">
      <c r="B1393" s="198"/>
    </row>
    <row r="1394" spans="2:2">
      <c r="B1394" s="198"/>
    </row>
    <row r="1395" spans="2:2">
      <c r="B1395" s="198"/>
    </row>
    <row r="1396" spans="2:2">
      <c r="B1396" s="198"/>
    </row>
    <row r="1397" spans="2:2">
      <c r="B1397" s="198"/>
    </row>
    <row r="1398" spans="2:2">
      <c r="B1398" s="198"/>
    </row>
    <row r="1399" spans="2:2">
      <c r="B1399" s="198"/>
    </row>
    <row r="1400" spans="2:2">
      <c r="B1400" s="198"/>
    </row>
    <row r="1401" spans="2:2">
      <c r="B1401" s="198"/>
    </row>
    <row r="1402" spans="2:2">
      <c r="B1402" s="198"/>
    </row>
    <row r="1403" spans="2:2">
      <c r="B1403" s="198"/>
    </row>
    <row r="1404" spans="2:2">
      <c r="B1404" s="198"/>
    </row>
    <row r="1405" spans="2:2">
      <c r="B1405" s="198"/>
    </row>
    <row r="1406" spans="2:2">
      <c r="B1406" s="198"/>
    </row>
    <row r="1407" spans="2:2">
      <c r="B1407" s="198"/>
    </row>
    <row r="1408" spans="2:2">
      <c r="B1408" s="198"/>
    </row>
    <row r="1409" spans="2:2">
      <c r="B1409" s="198"/>
    </row>
    <row r="1410" spans="2:2">
      <c r="B1410" s="198"/>
    </row>
    <row r="1411" spans="2:2">
      <c r="B1411" s="198"/>
    </row>
    <row r="1412" spans="2:2">
      <c r="B1412" s="198"/>
    </row>
    <row r="1413" spans="2:2">
      <c r="B1413" s="198"/>
    </row>
    <row r="1414" spans="2:2">
      <c r="B1414" s="198"/>
    </row>
    <row r="1415" spans="2:2">
      <c r="B1415" s="198"/>
    </row>
    <row r="1416" spans="2:2">
      <c r="B1416" s="198"/>
    </row>
    <row r="1417" spans="2:2">
      <c r="B1417" s="198"/>
    </row>
    <row r="1418" spans="2:2">
      <c r="B1418" s="198"/>
    </row>
    <row r="1419" spans="2:2">
      <c r="B1419" s="198"/>
    </row>
    <row r="1420" spans="2:2">
      <c r="B1420" s="198"/>
    </row>
    <row r="1421" spans="2:2">
      <c r="B1421" s="198"/>
    </row>
    <row r="1422" spans="2:2">
      <c r="B1422" s="198"/>
    </row>
    <row r="1423" spans="2:2">
      <c r="B1423" s="198"/>
    </row>
    <row r="1424" spans="2:2">
      <c r="B1424" s="198"/>
    </row>
    <row r="1425" spans="2:2">
      <c r="B1425" s="198"/>
    </row>
    <row r="1426" spans="2:2">
      <c r="B1426" s="198"/>
    </row>
    <row r="1427" spans="2:2">
      <c r="B1427" s="198"/>
    </row>
    <row r="1428" spans="2:2">
      <c r="B1428" s="198"/>
    </row>
    <row r="1429" spans="2:2">
      <c r="B1429" s="198"/>
    </row>
    <row r="1430" spans="2:2">
      <c r="B1430" s="198"/>
    </row>
    <row r="1431" spans="2:2">
      <c r="B1431" s="198"/>
    </row>
    <row r="1432" spans="2:2">
      <c r="B1432" s="198"/>
    </row>
    <row r="1433" spans="2:2">
      <c r="B1433" s="198"/>
    </row>
    <row r="1434" spans="2:2">
      <c r="B1434" s="198"/>
    </row>
    <row r="1435" spans="2:2">
      <c r="B1435" s="198"/>
    </row>
    <row r="1436" spans="2:2">
      <c r="B1436" s="198"/>
    </row>
    <row r="1437" spans="2:2">
      <c r="B1437" s="198"/>
    </row>
    <row r="1438" spans="2:2">
      <c r="B1438" s="198"/>
    </row>
    <row r="1439" spans="2:2">
      <c r="B1439" s="198"/>
    </row>
    <row r="1440" spans="2:2">
      <c r="B1440" s="198"/>
    </row>
    <row r="1441" spans="2:2">
      <c r="B1441" s="198"/>
    </row>
    <row r="1442" spans="2:2">
      <c r="B1442" s="198"/>
    </row>
    <row r="1443" spans="2:2">
      <c r="B1443" s="198"/>
    </row>
    <row r="1444" spans="2:2">
      <c r="B1444" s="198"/>
    </row>
    <row r="1445" spans="2:2">
      <c r="B1445" s="198"/>
    </row>
    <row r="1446" spans="2:2">
      <c r="B1446" s="198"/>
    </row>
    <row r="1447" spans="2:2">
      <c r="B1447" s="198"/>
    </row>
    <row r="1448" spans="2:2">
      <c r="B1448" s="198"/>
    </row>
    <row r="1449" spans="2:2">
      <c r="B1449" s="198"/>
    </row>
    <row r="1450" spans="2:2">
      <c r="B1450" s="198"/>
    </row>
    <row r="1451" spans="2:2">
      <c r="B1451" s="198"/>
    </row>
    <row r="1452" spans="2:2">
      <c r="B1452" s="198"/>
    </row>
    <row r="1453" spans="2:2">
      <c r="B1453" s="198"/>
    </row>
    <row r="1454" spans="2:2">
      <c r="B1454" s="198"/>
    </row>
    <row r="1455" spans="2:2">
      <c r="B1455" s="198"/>
    </row>
    <row r="1456" spans="2:2">
      <c r="B1456" s="198"/>
    </row>
    <row r="1457" spans="2:2">
      <c r="B1457" s="198"/>
    </row>
    <row r="1458" spans="2:2">
      <c r="B1458" s="198"/>
    </row>
    <row r="1459" spans="2:2">
      <c r="B1459" s="198"/>
    </row>
    <row r="1460" spans="2:2">
      <c r="B1460" s="198"/>
    </row>
    <row r="1461" spans="2:2">
      <c r="B1461" s="198"/>
    </row>
    <row r="1462" spans="2:2">
      <c r="B1462" s="198"/>
    </row>
    <row r="1463" spans="2:2">
      <c r="B1463" s="198"/>
    </row>
    <row r="1464" spans="2:2">
      <c r="B1464" s="198"/>
    </row>
    <row r="1465" spans="2:2">
      <c r="B1465" s="198"/>
    </row>
    <row r="1466" spans="2:2">
      <c r="B1466" s="198"/>
    </row>
    <row r="1467" spans="2:2">
      <c r="B1467" s="198"/>
    </row>
    <row r="1468" spans="2:2">
      <c r="B1468" s="198"/>
    </row>
    <row r="1469" spans="2:2">
      <c r="B1469" s="198"/>
    </row>
    <row r="1470" spans="2:2">
      <c r="B1470" s="198"/>
    </row>
    <row r="1471" spans="2:2">
      <c r="B1471" s="198"/>
    </row>
    <row r="1472" spans="2:2">
      <c r="B1472" s="198"/>
    </row>
    <row r="1473" spans="2:2">
      <c r="B1473" s="198"/>
    </row>
    <row r="1474" spans="2:2">
      <c r="B1474" s="198"/>
    </row>
    <row r="1475" spans="2:2">
      <c r="B1475" s="198"/>
    </row>
    <row r="1476" spans="2:2">
      <c r="B1476" s="198"/>
    </row>
    <row r="1477" spans="2:2">
      <c r="B1477" s="198"/>
    </row>
    <row r="1478" spans="2:2">
      <c r="B1478" s="198"/>
    </row>
    <row r="1479" spans="2:2">
      <c r="B1479" s="198"/>
    </row>
    <row r="1480" spans="2:2">
      <c r="B1480" s="198"/>
    </row>
    <row r="1481" spans="2:2">
      <c r="B1481" s="198"/>
    </row>
    <row r="1482" spans="2:2">
      <c r="B1482" s="198"/>
    </row>
    <row r="1483" spans="2:2">
      <c r="B1483" s="198"/>
    </row>
    <row r="1484" spans="2:2">
      <c r="B1484" s="198"/>
    </row>
    <row r="1485" spans="2:2">
      <c r="B1485" s="198"/>
    </row>
    <row r="1486" spans="2:2">
      <c r="B1486" s="198"/>
    </row>
    <row r="1487" spans="2:2">
      <c r="B1487" s="198"/>
    </row>
    <row r="1488" spans="2:2">
      <c r="B1488" s="198"/>
    </row>
    <row r="1489" spans="2:2">
      <c r="B1489" s="198"/>
    </row>
    <row r="1490" spans="2:2">
      <c r="B1490" s="198"/>
    </row>
    <row r="1491" spans="2:2">
      <c r="B1491" s="198"/>
    </row>
    <row r="1492" spans="2:2">
      <c r="B1492" s="198"/>
    </row>
    <row r="1493" spans="2:2">
      <c r="B1493" s="198"/>
    </row>
    <row r="1494" spans="2:2">
      <c r="B1494" s="198"/>
    </row>
    <row r="1495" spans="2:2">
      <c r="B1495" s="198"/>
    </row>
    <row r="1496" spans="2:2">
      <c r="B1496" s="198"/>
    </row>
    <row r="1497" spans="2:2">
      <c r="B1497" s="198"/>
    </row>
    <row r="1498" spans="2:2">
      <c r="B1498" s="198"/>
    </row>
    <row r="1499" spans="2:2">
      <c r="B1499" s="198"/>
    </row>
    <row r="1500" spans="2:2">
      <c r="B1500" s="198"/>
    </row>
    <row r="1501" spans="2:2">
      <c r="B1501" s="198"/>
    </row>
    <row r="1502" spans="2:2">
      <c r="B1502" s="198"/>
    </row>
    <row r="1503" spans="2:2">
      <c r="B1503" s="198"/>
    </row>
    <row r="1504" spans="2:2">
      <c r="B1504" s="198"/>
    </row>
    <row r="1505" spans="2:2">
      <c r="B1505" s="198"/>
    </row>
    <row r="1506" spans="2:2">
      <c r="B1506" s="198"/>
    </row>
    <row r="1507" spans="2:2">
      <c r="B1507" s="198"/>
    </row>
    <row r="1508" spans="2:2">
      <c r="B1508" s="198"/>
    </row>
    <row r="1509" spans="2:2">
      <c r="B1509" s="198"/>
    </row>
    <row r="1510" spans="2:2">
      <c r="B1510" s="198"/>
    </row>
    <row r="1511" spans="2:2">
      <c r="B1511" s="198"/>
    </row>
    <row r="1512" spans="2:2">
      <c r="B1512" s="198"/>
    </row>
    <row r="1513" spans="2:2">
      <c r="B1513" s="198"/>
    </row>
    <row r="1514" spans="2:2">
      <c r="B1514" s="198"/>
    </row>
    <row r="1515" spans="2:2">
      <c r="B1515" s="198"/>
    </row>
    <row r="1516" spans="2:2">
      <c r="B1516" s="198"/>
    </row>
    <row r="1517" spans="2:2">
      <c r="B1517" s="198"/>
    </row>
    <row r="1518" spans="2:2">
      <c r="B1518" s="198"/>
    </row>
    <row r="1519" spans="2:2">
      <c r="B1519" s="198"/>
    </row>
    <row r="1520" spans="2:2">
      <c r="B1520" s="198"/>
    </row>
    <row r="1521" spans="2:2">
      <c r="B1521" s="198"/>
    </row>
    <row r="1522" spans="2:2">
      <c r="B1522" s="198"/>
    </row>
    <row r="1523" spans="2:2">
      <c r="B1523" s="198"/>
    </row>
    <row r="1524" spans="2:2">
      <c r="B1524" s="198"/>
    </row>
    <row r="1525" spans="2:2">
      <c r="B1525" s="198"/>
    </row>
    <row r="1526" spans="2:2">
      <c r="B1526" s="198"/>
    </row>
    <row r="1527" spans="2:2">
      <c r="B1527" s="198"/>
    </row>
    <row r="1528" spans="2:2">
      <c r="B1528" s="198"/>
    </row>
    <row r="1529" spans="2:2">
      <c r="B1529" s="198"/>
    </row>
    <row r="1530" spans="2:2">
      <c r="B1530" s="198"/>
    </row>
    <row r="1531" spans="2:2">
      <c r="B1531" s="198"/>
    </row>
    <row r="1532" spans="2:2">
      <c r="B1532" s="198"/>
    </row>
    <row r="1533" spans="2:2">
      <c r="B1533" s="198"/>
    </row>
    <row r="1534" spans="2:2">
      <c r="B1534" s="198"/>
    </row>
    <row r="1535" spans="2:2">
      <c r="B1535" s="198"/>
    </row>
    <row r="1536" spans="2:2">
      <c r="B1536" s="198"/>
    </row>
    <row r="1537" spans="2:2">
      <c r="B1537" s="198"/>
    </row>
    <row r="1538" spans="2:2">
      <c r="B1538" s="198"/>
    </row>
    <row r="1539" spans="2:2">
      <c r="B1539" s="198"/>
    </row>
    <row r="1540" spans="2:2">
      <c r="B1540" s="198"/>
    </row>
    <row r="1541" spans="2:2">
      <c r="B1541" s="198"/>
    </row>
    <row r="1542" spans="2:2">
      <c r="B1542" s="198"/>
    </row>
    <row r="1543" spans="2:2">
      <c r="B1543" s="198"/>
    </row>
    <row r="1544" spans="2:2">
      <c r="B1544" s="198"/>
    </row>
    <row r="1545" spans="2:2">
      <c r="B1545" s="198"/>
    </row>
    <row r="1546" spans="2:2">
      <c r="B1546" s="198"/>
    </row>
    <row r="1547" spans="2:2">
      <c r="B1547" s="198"/>
    </row>
    <row r="1548" spans="2:2">
      <c r="B1548" s="198"/>
    </row>
    <row r="1549" spans="2:2">
      <c r="B1549" s="198"/>
    </row>
    <row r="1550" spans="2:2">
      <c r="B1550" s="198"/>
    </row>
    <row r="1551" spans="2:2">
      <c r="B1551" s="198"/>
    </row>
    <row r="1552" spans="2:2">
      <c r="B1552" s="198"/>
    </row>
    <row r="1553" spans="2:2">
      <c r="B1553" s="198"/>
    </row>
    <row r="1554" spans="2:2">
      <c r="B1554" s="198"/>
    </row>
    <row r="1555" spans="2:2">
      <c r="B1555" s="198"/>
    </row>
    <row r="1556" spans="2:2">
      <c r="B1556" s="198"/>
    </row>
    <row r="1557" spans="2:2">
      <c r="B1557" s="198"/>
    </row>
    <row r="1558" spans="2:2">
      <c r="B1558" s="198"/>
    </row>
    <row r="1559" spans="2:2">
      <c r="B1559" s="198"/>
    </row>
    <row r="1560" spans="2:2">
      <c r="B1560" s="198"/>
    </row>
    <row r="1561" spans="2:2">
      <c r="B1561" s="198"/>
    </row>
    <row r="1562" spans="2:2">
      <c r="B1562" s="198"/>
    </row>
    <row r="1563" spans="2:2">
      <c r="B1563" s="198"/>
    </row>
    <row r="1564" spans="2:2">
      <c r="B1564" s="198"/>
    </row>
    <row r="1565" spans="2:2">
      <c r="B1565" s="198"/>
    </row>
    <row r="1566" spans="2:2">
      <c r="B1566" s="198"/>
    </row>
    <row r="1567" spans="2:2">
      <c r="B1567" s="198"/>
    </row>
    <row r="1568" spans="2:2">
      <c r="B1568" s="198"/>
    </row>
    <row r="1569" spans="2:2">
      <c r="B1569" s="198"/>
    </row>
    <row r="1570" spans="2:2">
      <c r="B1570" s="198"/>
    </row>
    <row r="1571" spans="2:2">
      <c r="B1571" s="198"/>
    </row>
    <row r="1572" spans="2:2">
      <c r="B1572" s="198"/>
    </row>
    <row r="1573" spans="2:2">
      <c r="B1573" s="198"/>
    </row>
    <row r="1574" spans="2:2">
      <c r="B1574" s="198"/>
    </row>
    <row r="1575" spans="2:2">
      <c r="B1575" s="198"/>
    </row>
    <row r="1576" spans="2:2">
      <c r="B1576" s="198"/>
    </row>
    <row r="1577" spans="2:2">
      <c r="B1577" s="198"/>
    </row>
    <row r="1578" spans="2:2">
      <c r="B1578" s="198"/>
    </row>
    <row r="1579" spans="2:2">
      <c r="B1579" s="198"/>
    </row>
    <row r="1580" spans="2:2">
      <c r="B1580" s="198"/>
    </row>
    <row r="1581" spans="2:2">
      <c r="B1581" s="198"/>
    </row>
    <row r="1582" spans="2:2">
      <c r="B1582" s="198"/>
    </row>
    <row r="1583" spans="2:2">
      <c r="B1583" s="198"/>
    </row>
    <row r="1584" spans="2:2">
      <c r="B1584" s="198"/>
    </row>
    <row r="1585" spans="2:2">
      <c r="B1585" s="198"/>
    </row>
    <row r="1586" spans="2:2">
      <c r="B1586" s="198"/>
    </row>
    <row r="1587" spans="2:2">
      <c r="B1587" s="198"/>
    </row>
    <row r="1588" spans="2:2">
      <c r="B1588" s="198"/>
    </row>
    <row r="1589" spans="2:2">
      <c r="B1589" s="198"/>
    </row>
    <row r="1590" spans="2:2">
      <c r="B1590" s="198"/>
    </row>
    <row r="1591" spans="2:2">
      <c r="B1591" s="198"/>
    </row>
    <row r="1592" spans="2:2">
      <c r="B1592" s="198"/>
    </row>
    <row r="1593" spans="2:2">
      <c r="B1593" s="198"/>
    </row>
    <row r="1594" spans="2:2">
      <c r="B1594" s="198"/>
    </row>
    <row r="1595" spans="2:2">
      <c r="B1595" s="198"/>
    </row>
    <row r="1596" spans="2:2">
      <c r="B1596" s="198"/>
    </row>
    <row r="1597" spans="2:2">
      <c r="B1597" s="198"/>
    </row>
    <row r="1598" spans="2:2">
      <c r="B1598" s="198"/>
    </row>
    <row r="1599" spans="2:2">
      <c r="B1599" s="198"/>
    </row>
    <row r="1600" spans="2:2">
      <c r="B1600" s="198"/>
    </row>
    <row r="1601" spans="2:2">
      <c r="B1601" s="198"/>
    </row>
    <row r="1602" spans="2:2">
      <c r="B1602" s="198"/>
    </row>
    <row r="1603" spans="2:2">
      <c r="B1603" s="198"/>
    </row>
    <row r="1604" spans="2:2">
      <c r="B1604" s="198"/>
    </row>
    <row r="1605" spans="2:2">
      <c r="B1605" s="198"/>
    </row>
    <row r="1606" spans="2:2">
      <c r="B1606" s="198"/>
    </row>
  </sheetData>
  <autoFilter ref="A4:HX1316">
    <extLst/>
  </autoFilter>
  <mergeCells count="1">
    <mergeCell ref="A2:C2"/>
  </mergeCells>
  <printOptions horizontalCentered="1"/>
  <pageMargins left="0.310416666666667" right="0.310416666666667" top="0.35" bottom="0.35" header="0.310416666666667" footer="0.310416666666667"/>
  <pageSetup paperSize="9" scale="80" orientation="portrait" horizontalDpi="600"/>
  <headerFooter/>
  <ignoredErrors>
    <ignoredError sqref="B6"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view="pageBreakPreview" zoomScaleNormal="100" workbookViewId="0">
      <pane xSplit="1" ySplit="4" topLeftCell="B43" activePane="bottomRight" state="frozen"/>
      <selection/>
      <selection pane="topRight"/>
      <selection pane="bottomLeft"/>
      <selection pane="bottomRight" activeCell="D58" sqref="D58"/>
    </sheetView>
  </sheetViews>
  <sheetFormatPr defaultColWidth="8" defaultRowHeight="12.75" customHeight="1" outlineLevelCol="2"/>
  <cols>
    <col min="1" max="1" width="39.375" style="182" customWidth="1"/>
    <col min="2" max="2" width="20.75" style="182" customWidth="1"/>
    <col min="3" max="3" width="20.125" style="182" customWidth="1"/>
    <col min="4" max="16384" width="8" style="93"/>
  </cols>
  <sheetData>
    <row r="1" s="182" customFormat="1" ht="17.25" customHeight="1" spans="3:3">
      <c r="C1" s="184"/>
    </row>
    <row r="2" s="182" customFormat="1" ht="25" customHeight="1" spans="1:3">
      <c r="A2" s="185" t="s">
        <v>1043</v>
      </c>
      <c r="B2" s="186"/>
      <c r="C2" s="186"/>
    </row>
    <row r="3" s="183" customFormat="1" ht="15.75" customHeight="1" spans="1:3">
      <c r="A3" s="187"/>
      <c r="B3" s="187"/>
      <c r="C3" s="188" t="s">
        <v>1</v>
      </c>
    </row>
    <row r="4" s="183" customFormat="1" ht="24" customHeight="1" spans="1:3">
      <c r="A4" s="189" t="s">
        <v>1044</v>
      </c>
      <c r="B4" s="189" t="s">
        <v>3</v>
      </c>
      <c r="C4" s="189" t="s">
        <v>34</v>
      </c>
    </row>
    <row r="5" s="182" customFormat="1" ht="22.5" customHeight="1" spans="1:3">
      <c r="A5" s="190" t="s">
        <v>1045</v>
      </c>
      <c r="B5" s="191">
        <f>SUM(B6:B16)</f>
        <v>139727</v>
      </c>
      <c r="C5" s="191"/>
    </row>
    <row r="6" s="182" customFormat="1" ht="22.5" customHeight="1" spans="1:3">
      <c r="A6" s="190" t="s">
        <v>1046</v>
      </c>
      <c r="B6" s="191">
        <v>48937</v>
      </c>
      <c r="C6" s="190"/>
    </row>
    <row r="7" s="182" customFormat="1" ht="22.5" customHeight="1" spans="1:3">
      <c r="A7" s="190" t="s">
        <v>1047</v>
      </c>
      <c r="B7" s="191">
        <v>13016</v>
      </c>
      <c r="C7" s="190"/>
    </row>
    <row r="8" s="182" customFormat="1" ht="22.5" customHeight="1" spans="1:3">
      <c r="A8" s="190" t="s">
        <v>1048</v>
      </c>
      <c r="B8" s="191">
        <v>5010</v>
      </c>
      <c r="C8" s="190"/>
    </row>
    <row r="9" s="182" customFormat="1" ht="22.5" customHeight="1" spans="1:3">
      <c r="A9" s="190" t="s">
        <v>1049</v>
      </c>
      <c r="B9" s="191">
        <v>26027</v>
      </c>
      <c r="C9" s="190"/>
    </row>
    <row r="10" s="182" customFormat="1" ht="22.5" customHeight="1" spans="1:3">
      <c r="A10" s="190" t="s">
        <v>1050</v>
      </c>
      <c r="B10" s="191">
        <v>11783</v>
      </c>
      <c r="C10" s="190"/>
    </row>
    <row r="11" s="182" customFormat="1" ht="22.5" customHeight="1" spans="1:3">
      <c r="A11" s="192" t="s">
        <v>1051</v>
      </c>
      <c r="B11" s="191">
        <v>6170</v>
      </c>
      <c r="C11" s="190"/>
    </row>
    <row r="12" s="182" customFormat="1" ht="22.5" customHeight="1" spans="1:3">
      <c r="A12" s="190" t="s">
        <v>1052</v>
      </c>
      <c r="B12" s="191">
        <v>9344</v>
      </c>
      <c r="C12" s="190"/>
    </row>
    <row r="13" s="182" customFormat="1" ht="22.5" customHeight="1" spans="1:3">
      <c r="A13" s="190" t="s">
        <v>1053</v>
      </c>
      <c r="B13" s="193">
        <v>4182</v>
      </c>
      <c r="C13" s="190"/>
    </row>
    <row r="14" s="182" customFormat="1" ht="22.5" customHeight="1" spans="1:3">
      <c r="A14" s="190" t="s">
        <v>1054</v>
      </c>
      <c r="B14" s="191">
        <v>374</v>
      </c>
      <c r="C14" s="190"/>
    </row>
    <row r="15" s="182" customFormat="1" ht="22.5" customHeight="1" spans="1:3">
      <c r="A15" s="190" t="s">
        <v>1055</v>
      </c>
      <c r="B15" s="191">
        <v>10127</v>
      </c>
      <c r="C15" s="190"/>
    </row>
    <row r="16" s="182" customFormat="1" ht="22.5" customHeight="1" spans="1:3">
      <c r="A16" s="190" t="s">
        <v>1056</v>
      </c>
      <c r="B16" s="191">
        <v>4757</v>
      </c>
      <c r="C16" s="190"/>
    </row>
    <row r="17" s="182" customFormat="1" ht="22.5" customHeight="1" spans="1:3">
      <c r="A17" s="190" t="s">
        <v>1057</v>
      </c>
      <c r="B17" s="191">
        <f>SUM(B18:B41)</f>
        <v>7716.85</v>
      </c>
      <c r="C17" s="191"/>
    </row>
    <row r="18" s="182" customFormat="1" ht="22.5" customHeight="1" spans="1:3">
      <c r="A18" s="190" t="s">
        <v>1058</v>
      </c>
      <c r="B18" s="193">
        <v>1091</v>
      </c>
      <c r="C18" s="190"/>
    </row>
    <row r="19" s="182" customFormat="1" ht="22.5" customHeight="1" spans="1:3">
      <c r="A19" s="190" t="s">
        <v>1059</v>
      </c>
      <c r="B19" s="193">
        <v>133</v>
      </c>
      <c r="C19" s="190"/>
    </row>
    <row r="20" s="182" customFormat="1" ht="22.5" customHeight="1" spans="1:3">
      <c r="A20" s="190" t="s">
        <v>1060</v>
      </c>
      <c r="B20" s="193"/>
      <c r="C20" s="190"/>
    </row>
    <row r="21" s="182" customFormat="1" ht="22.5" customHeight="1" spans="1:3">
      <c r="A21" s="190" t="s">
        <v>1061</v>
      </c>
      <c r="B21" s="193"/>
      <c r="C21" s="190"/>
    </row>
    <row r="22" s="182" customFormat="1" ht="22.5" customHeight="1" spans="1:3">
      <c r="A22" s="190" t="s">
        <v>1062</v>
      </c>
      <c r="B22" s="193">
        <v>50</v>
      </c>
      <c r="C22" s="190"/>
    </row>
    <row r="23" s="182" customFormat="1" ht="22.5" customHeight="1" spans="1:3">
      <c r="A23" s="190" t="s">
        <v>1063</v>
      </c>
      <c r="B23" s="193">
        <v>292</v>
      </c>
      <c r="C23" s="190"/>
    </row>
    <row r="24" s="182" customFormat="1" ht="22.5" customHeight="1" spans="1:3">
      <c r="A24" s="190" t="s">
        <v>1064</v>
      </c>
      <c r="B24" s="193">
        <v>90</v>
      </c>
      <c r="C24" s="190"/>
    </row>
    <row r="25" s="182" customFormat="1" ht="22.5" customHeight="1" spans="1:3">
      <c r="A25" s="190" t="s">
        <v>1065</v>
      </c>
      <c r="B25" s="193">
        <v>717</v>
      </c>
      <c r="C25" s="190"/>
    </row>
    <row r="26" s="182" customFormat="1" ht="22.5" customHeight="1" spans="1:3">
      <c r="A26" s="190" t="s">
        <v>1066</v>
      </c>
      <c r="B26" s="193">
        <v>20</v>
      </c>
      <c r="C26" s="190"/>
    </row>
    <row r="27" s="182" customFormat="1" ht="22.5" customHeight="1" spans="1:3">
      <c r="A27" s="190" t="s">
        <v>1067</v>
      </c>
      <c r="B27" s="193">
        <v>206</v>
      </c>
      <c r="C27" s="190"/>
    </row>
    <row r="28" s="182" customFormat="1" ht="22.5" customHeight="1" spans="1:3">
      <c r="A28" s="190" t="s">
        <v>1068</v>
      </c>
      <c r="B28" s="193">
        <v>171</v>
      </c>
      <c r="C28" s="190"/>
    </row>
    <row r="29" s="182" customFormat="1" ht="22.5" customHeight="1" spans="1:3">
      <c r="A29" s="190" t="s">
        <v>1069</v>
      </c>
      <c r="B29" s="193">
        <v>23</v>
      </c>
      <c r="C29" s="190"/>
    </row>
    <row r="30" s="182" customFormat="1" ht="22.5" customHeight="1" spans="1:3">
      <c r="A30" s="190" t="s">
        <v>1070</v>
      </c>
      <c r="B30" s="193">
        <v>14</v>
      </c>
      <c r="C30" s="190"/>
    </row>
    <row r="31" s="182" customFormat="1" ht="22.5" customHeight="1" spans="1:3">
      <c r="A31" s="190" t="s">
        <v>1071</v>
      </c>
      <c r="B31" s="193">
        <v>42.6</v>
      </c>
      <c r="C31" s="190"/>
    </row>
    <row r="32" s="182" customFormat="1" ht="22.5" customHeight="1" spans="1:3">
      <c r="A32" s="190" t="s">
        <v>1072</v>
      </c>
      <c r="B32" s="193">
        <v>52.55</v>
      </c>
      <c r="C32" s="190"/>
    </row>
    <row r="33" s="182" customFormat="1" ht="22.5" customHeight="1" spans="1:3">
      <c r="A33" s="190" t="s">
        <v>1073</v>
      </c>
      <c r="B33" s="193">
        <v>31</v>
      </c>
      <c r="C33" s="190"/>
    </row>
    <row r="34" s="182" customFormat="1" ht="22.5" customHeight="1" spans="1:3">
      <c r="A34" s="190" t="s">
        <v>1074</v>
      </c>
      <c r="B34" s="193">
        <v>10</v>
      </c>
      <c r="C34" s="190"/>
    </row>
    <row r="35" s="182" customFormat="1" ht="22.5" customHeight="1" spans="1:3">
      <c r="A35" s="190" t="s">
        <v>1075</v>
      </c>
      <c r="B35" s="193">
        <v>199</v>
      </c>
      <c r="C35" s="190"/>
    </row>
    <row r="36" s="182" customFormat="1" ht="22.5" customHeight="1" spans="1:3">
      <c r="A36" s="190" t="s">
        <v>1076</v>
      </c>
      <c r="B36" s="193">
        <v>108</v>
      </c>
      <c r="C36" s="190"/>
    </row>
    <row r="37" s="182" customFormat="1" ht="22.5" customHeight="1" spans="1:3">
      <c r="A37" s="190" t="s">
        <v>1077</v>
      </c>
      <c r="B37" s="193">
        <v>679</v>
      </c>
      <c r="C37" s="190"/>
    </row>
    <row r="38" s="182" customFormat="1" ht="22.5" customHeight="1" spans="1:3">
      <c r="A38" s="190" t="s">
        <v>1078</v>
      </c>
      <c r="B38" s="193">
        <v>1991</v>
      </c>
      <c r="C38" s="190"/>
    </row>
    <row r="39" s="182" customFormat="1" ht="22.5" customHeight="1" spans="1:3">
      <c r="A39" s="190" t="s">
        <v>1079</v>
      </c>
      <c r="B39" s="193">
        <v>140.7</v>
      </c>
      <c r="C39" s="190"/>
    </row>
    <row r="40" s="182" customFormat="1" ht="22.5" customHeight="1" spans="1:3">
      <c r="A40" s="190" t="s">
        <v>1080</v>
      </c>
      <c r="B40" s="193">
        <v>1426</v>
      </c>
      <c r="C40" s="190"/>
    </row>
    <row r="41" s="182" customFormat="1" ht="22.5" customHeight="1" spans="1:3">
      <c r="A41" s="190" t="s">
        <v>1081</v>
      </c>
      <c r="B41" s="193">
        <v>230</v>
      </c>
      <c r="C41" s="190"/>
    </row>
    <row r="42" s="182" customFormat="1" ht="22.5" customHeight="1" spans="1:3">
      <c r="A42" s="190" t="s">
        <v>1082</v>
      </c>
      <c r="B42" s="191">
        <f>SUM(B43:B48)</f>
        <v>504</v>
      </c>
      <c r="C42" s="190"/>
    </row>
    <row r="43" s="182" customFormat="1" ht="22.5" customHeight="1" spans="1:3">
      <c r="A43" s="190" t="s">
        <v>1083</v>
      </c>
      <c r="B43" s="191">
        <v>72</v>
      </c>
      <c r="C43" s="190"/>
    </row>
    <row r="44" s="182" customFormat="1" ht="22.5" customHeight="1" spans="1:3">
      <c r="A44" s="190" t="s">
        <v>1084</v>
      </c>
      <c r="B44" s="191">
        <v>196</v>
      </c>
      <c r="C44" s="190"/>
    </row>
    <row r="45" s="182" customFormat="1" ht="22.5" customHeight="1" spans="1:3">
      <c r="A45" s="190" t="s">
        <v>1085</v>
      </c>
      <c r="B45" s="191"/>
      <c r="C45" s="190"/>
    </row>
    <row r="46" s="182" customFormat="1" ht="22.5" customHeight="1" spans="1:3">
      <c r="A46" s="190" t="s">
        <v>1086</v>
      </c>
      <c r="B46" s="191">
        <v>2</v>
      </c>
      <c r="C46" s="190"/>
    </row>
    <row r="47" s="182" customFormat="1" ht="22.5" customHeight="1" spans="1:3">
      <c r="A47" s="190" t="s">
        <v>1087</v>
      </c>
      <c r="B47" s="191">
        <v>6</v>
      </c>
      <c r="C47" s="190"/>
    </row>
    <row r="48" s="182" customFormat="1" ht="22.5" customHeight="1" spans="1:3">
      <c r="A48" s="190" t="s">
        <v>1088</v>
      </c>
      <c r="B48" s="191">
        <v>228</v>
      </c>
      <c r="C48" s="190"/>
    </row>
    <row r="49" s="182" customFormat="1" ht="22.5" customHeight="1" spans="1:3">
      <c r="A49" s="190" t="s">
        <v>1089</v>
      </c>
      <c r="B49" s="191">
        <f>SUM(B50:B54)</f>
        <v>62</v>
      </c>
      <c r="C49" s="190"/>
    </row>
    <row r="50" s="182" customFormat="1" ht="22.5" customHeight="1" spans="1:3">
      <c r="A50" s="190" t="s">
        <v>1090</v>
      </c>
      <c r="B50" s="191">
        <v>62</v>
      </c>
      <c r="C50" s="190"/>
    </row>
    <row r="51" s="182" customFormat="1" ht="22.5" customHeight="1" spans="1:3">
      <c r="A51" s="190" t="s">
        <v>1091</v>
      </c>
      <c r="B51" s="191"/>
      <c r="C51" s="190"/>
    </row>
    <row r="52" s="182" customFormat="1" ht="22.5" customHeight="1" spans="1:3">
      <c r="A52" s="190" t="s">
        <v>1092</v>
      </c>
      <c r="B52" s="191"/>
      <c r="C52" s="190"/>
    </row>
    <row r="53" s="182" customFormat="1" ht="22.5" customHeight="1" spans="1:3">
      <c r="A53" s="190" t="s">
        <v>1093</v>
      </c>
      <c r="B53" s="191"/>
      <c r="C53" s="190"/>
    </row>
    <row r="54" s="182" customFormat="1" ht="22.5" customHeight="1" spans="1:3">
      <c r="A54" s="190" t="s">
        <v>1094</v>
      </c>
      <c r="B54" s="191"/>
      <c r="C54" s="190"/>
    </row>
    <row r="55" s="182" customFormat="1" ht="22.5" customHeight="1" spans="1:3">
      <c r="A55" s="190" t="s">
        <v>1095</v>
      </c>
      <c r="B55" s="191">
        <v>90</v>
      </c>
      <c r="C55" s="190"/>
    </row>
    <row r="56" s="182" customFormat="1" ht="22.5" customHeight="1" spans="1:3">
      <c r="A56" s="190" t="s">
        <v>1096</v>
      </c>
      <c r="B56" s="191">
        <v>90</v>
      </c>
      <c r="C56" s="190"/>
    </row>
    <row r="57" s="182" customFormat="1" ht="22.5" customHeight="1" spans="1:3">
      <c r="A57" s="190"/>
      <c r="B57" s="191"/>
      <c r="C57" s="190"/>
    </row>
    <row r="58" s="182" customFormat="1" ht="22.5" customHeight="1" spans="1:3">
      <c r="A58" s="194" t="s">
        <v>1097</v>
      </c>
      <c r="B58" s="191">
        <f>B5+B17+B42+B49+B55</f>
        <v>148099.85</v>
      </c>
      <c r="C58" s="190"/>
    </row>
    <row r="59" s="182" customFormat="1" ht="22.5" customHeight="1"/>
  </sheetData>
  <mergeCells count="1">
    <mergeCell ref="A2:C2"/>
  </mergeCells>
  <pageMargins left="0.751388888888889" right="0.751388888888889" top="1" bottom="1" header="0.5" footer="0.5"/>
  <pageSetup paperSize="9" orientation="portrait" horizontalDpi="600"/>
  <headerFooter/>
  <colBreaks count="1" manualBreakCount="1">
    <brk id="3"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86"/>
  <sheetViews>
    <sheetView view="pageBreakPreview" zoomScaleNormal="100" workbookViewId="0">
      <pane xSplit="1" ySplit="5" topLeftCell="B44" activePane="bottomRight" state="frozen"/>
      <selection/>
      <selection pane="topRight"/>
      <selection pane="bottomLeft"/>
      <selection pane="bottomRight" activeCell="B52" sqref="B52"/>
    </sheetView>
  </sheetViews>
  <sheetFormatPr defaultColWidth="9" defaultRowHeight="14.25" customHeight="1"/>
  <cols>
    <col min="1" max="1" width="48" style="153" customWidth="1"/>
    <col min="2" max="2" width="12.125" style="153" customWidth="1"/>
    <col min="3" max="3" width="48" style="153" customWidth="1"/>
    <col min="4" max="4" width="12.125" style="153" customWidth="1"/>
    <col min="5" max="254" width="9" style="153"/>
    <col min="255" max="16384" width="9" style="93"/>
  </cols>
  <sheetData>
    <row r="1" ht="18" customHeight="1" spans="1:1">
      <c r="A1" s="151"/>
    </row>
    <row r="2" s="151" customFormat="1" ht="40" customHeight="1" spans="1:4">
      <c r="A2" s="154" t="s">
        <v>1098</v>
      </c>
      <c r="B2" s="154"/>
      <c r="C2" s="154"/>
      <c r="D2" s="154"/>
    </row>
    <row r="3" ht="20.25" customHeight="1" spans="1:4">
      <c r="A3" s="151"/>
      <c r="D3" s="155" t="s">
        <v>1</v>
      </c>
    </row>
    <row r="4" ht="31.5" customHeight="1" spans="1:4">
      <c r="A4" s="107" t="s">
        <v>1099</v>
      </c>
      <c r="B4" s="108"/>
      <c r="C4" s="107" t="s">
        <v>1100</v>
      </c>
      <c r="D4" s="108"/>
    </row>
    <row r="5" ht="21.95" customHeight="1" spans="1:4">
      <c r="A5" s="156" t="s">
        <v>33</v>
      </c>
      <c r="B5" s="156" t="s">
        <v>3</v>
      </c>
      <c r="C5" s="156" t="s">
        <v>33</v>
      </c>
      <c r="D5" s="156" t="s">
        <v>3</v>
      </c>
    </row>
    <row r="6" ht="20.1" customHeight="1" spans="1:4">
      <c r="A6" s="157" t="s">
        <v>1101</v>
      </c>
      <c r="B6" s="158">
        <v>467455</v>
      </c>
      <c r="C6" s="157" t="s">
        <v>1102</v>
      </c>
      <c r="D6" s="158">
        <v>663910</v>
      </c>
    </row>
    <row r="7" s="28" customFormat="1" ht="20.1" customHeight="1" spans="1:254">
      <c r="A7" s="159" t="s">
        <v>1103</v>
      </c>
      <c r="B7" s="160">
        <f>SUM(B8,B76:B77,B81:B84)</f>
        <v>218460</v>
      </c>
      <c r="C7" s="159" t="s">
        <v>1104</v>
      </c>
      <c r="D7" s="160">
        <f>SUM(D8,D77:D83)</f>
        <v>22005</v>
      </c>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61"/>
      <c r="FE7" s="161"/>
      <c r="FF7" s="161"/>
      <c r="FG7" s="161"/>
      <c r="FH7" s="161"/>
      <c r="FI7" s="161"/>
      <c r="FJ7" s="161"/>
      <c r="FK7" s="161"/>
      <c r="FL7" s="161"/>
      <c r="FM7" s="161"/>
      <c r="FN7" s="161"/>
      <c r="FO7" s="161"/>
      <c r="FP7" s="161"/>
      <c r="FQ7" s="161"/>
      <c r="FR7" s="161"/>
      <c r="FS7" s="161"/>
      <c r="FT7" s="161"/>
      <c r="FU7" s="161"/>
      <c r="FV7" s="161"/>
      <c r="FW7" s="161"/>
      <c r="FX7" s="161"/>
      <c r="FY7" s="161"/>
      <c r="FZ7" s="161"/>
      <c r="GA7" s="161"/>
      <c r="GB7" s="161"/>
      <c r="GC7" s="161"/>
      <c r="GD7" s="161"/>
      <c r="GE7" s="161"/>
      <c r="GF7" s="161"/>
      <c r="GG7" s="161"/>
      <c r="GH7" s="161"/>
      <c r="GI7" s="161"/>
      <c r="GJ7" s="161"/>
      <c r="GK7" s="161"/>
      <c r="GL7" s="161"/>
      <c r="GM7" s="161"/>
      <c r="GN7" s="161"/>
      <c r="GO7" s="161"/>
      <c r="GP7" s="161"/>
      <c r="GQ7" s="161"/>
      <c r="GR7" s="161"/>
      <c r="GS7" s="161"/>
      <c r="GT7" s="161"/>
      <c r="GU7" s="161"/>
      <c r="GV7" s="161"/>
      <c r="GW7" s="161"/>
      <c r="GX7" s="161"/>
      <c r="GY7" s="161"/>
      <c r="GZ7" s="161"/>
      <c r="HA7" s="161"/>
      <c r="HB7" s="161"/>
      <c r="HC7" s="161"/>
      <c r="HD7" s="161"/>
      <c r="HE7" s="161"/>
      <c r="HF7" s="161"/>
      <c r="HG7" s="161"/>
      <c r="HH7" s="161"/>
      <c r="HI7" s="161"/>
      <c r="HJ7" s="161"/>
      <c r="HK7" s="161"/>
      <c r="HL7" s="161"/>
      <c r="HM7" s="161"/>
      <c r="HN7" s="161"/>
      <c r="HO7" s="161"/>
      <c r="HP7" s="161"/>
      <c r="HQ7" s="161"/>
      <c r="HR7" s="161"/>
      <c r="HS7" s="161"/>
      <c r="HT7" s="161"/>
      <c r="HU7" s="161"/>
      <c r="HV7" s="161"/>
      <c r="HW7" s="161"/>
      <c r="HX7" s="161"/>
      <c r="HY7" s="161"/>
      <c r="HZ7" s="161"/>
      <c r="IA7" s="161"/>
      <c r="IB7" s="161"/>
      <c r="IC7" s="161"/>
      <c r="ID7" s="161"/>
      <c r="IE7" s="161"/>
      <c r="IF7" s="161"/>
      <c r="IG7" s="161"/>
      <c r="IH7" s="161"/>
      <c r="II7" s="161"/>
      <c r="IJ7" s="161"/>
      <c r="IK7" s="161"/>
      <c r="IL7" s="161"/>
      <c r="IM7" s="161"/>
      <c r="IN7" s="161"/>
      <c r="IO7" s="161"/>
      <c r="IP7" s="161"/>
      <c r="IQ7" s="161"/>
      <c r="IR7" s="161"/>
      <c r="IS7" s="161"/>
      <c r="IT7" s="161"/>
    </row>
    <row r="8" ht="20.1" customHeight="1" spans="1:4">
      <c r="A8" s="162" t="s">
        <v>1105</v>
      </c>
      <c r="B8" s="163">
        <v>139383</v>
      </c>
      <c r="C8" s="162" t="s">
        <v>1106</v>
      </c>
      <c r="D8" s="163">
        <f>SUM(D9:D10)</f>
        <v>16171</v>
      </c>
    </row>
    <row r="9" ht="20.1" customHeight="1" spans="1:4">
      <c r="A9" s="162" t="s">
        <v>1107</v>
      </c>
      <c r="B9" s="163">
        <f>SUM(B10:B15)</f>
        <v>-4003</v>
      </c>
      <c r="C9" s="162" t="s">
        <v>1108</v>
      </c>
      <c r="D9" s="163">
        <v>2591</v>
      </c>
    </row>
    <row r="10" ht="20.1" customHeight="1" spans="1:4">
      <c r="A10" s="164" t="s">
        <v>1109</v>
      </c>
      <c r="B10" s="165">
        <v>2055</v>
      </c>
      <c r="C10" s="162" t="s">
        <v>1110</v>
      </c>
      <c r="D10" s="163">
        <v>13580</v>
      </c>
    </row>
    <row r="11" ht="20.1" customHeight="1" spans="1:4">
      <c r="A11" s="164" t="s">
        <v>1111</v>
      </c>
      <c r="B11" s="165">
        <v>696</v>
      </c>
      <c r="C11" s="162"/>
      <c r="D11" s="163"/>
    </row>
    <row r="12" ht="20.1" customHeight="1" spans="1:4">
      <c r="A12" s="164" t="s">
        <v>1112</v>
      </c>
      <c r="B12" s="165">
        <v>3820</v>
      </c>
      <c r="C12" s="162" t="s">
        <v>30</v>
      </c>
      <c r="D12" s="163"/>
    </row>
    <row r="13" ht="20.1" customHeight="1" spans="1:4">
      <c r="A13" s="164" t="s">
        <v>1113</v>
      </c>
      <c r="B13" s="165">
        <v>2</v>
      </c>
      <c r="C13" s="162" t="s">
        <v>30</v>
      </c>
      <c r="D13" s="163"/>
    </row>
    <row r="14" ht="20.1" customHeight="1" spans="1:4">
      <c r="A14" s="164" t="s">
        <v>1114</v>
      </c>
      <c r="B14" s="165">
        <v>-10576</v>
      </c>
      <c r="C14" s="162" t="s">
        <v>30</v>
      </c>
      <c r="D14" s="163"/>
    </row>
    <row r="15" ht="20.1" customHeight="1" spans="1:4">
      <c r="A15" s="164" t="s">
        <v>1115</v>
      </c>
      <c r="B15" s="163"/>
      <c r="C15" s="162" t="s">
        <v>30</v>
      </c>
      <c r="D15" s="163"/>
    </row>
    <row r="16" ht="20.1" customHeight="1" spans="1:4">
      <c r="A16" s="164" t="s">
        <v>1116</v>
      </c>
      <c r="B16" s="163">
        <f>SUM(B17:B51)</f>
        <v>129248</v>
      </c>
      <c r="C16" s="162" t="s">
        <v>30</v>
      </c>
      <c r="D16" s="163"/>
    </row>
    <row r="17" ht="20.1" customHeight="1" spans="1:4">
      <c r="A17" s="164" t="s">
        <v>1117</v>
      </c>
      <c r="B17" s="163"/>
      <c r="C17" s="162" t="s">
        <v>30</v>
      </c>
      <c r="D17" s="163"/>
    </row>
    <row r="18" ht="20.1" customHeight="1" spans="1:4">
      <c r="A18" s="166" t="s">
        <v>1118</v>
      </c>
      <c r="B18" s="167">
        <v>13535</v>
      </c>
      <c r="C18" s="162" t="s">
        <v>30</v>
      </c>
      <c r="D18" s="163"/>
    </row>
    <row r="19" ht="20.1" customHeight="1" spans="1:4">
      <c r="A19" s="168" t="s">
        <v>1119</v>
      </c>
      <c r="B19" s="165">
        <v>7486</v>
      </c>
      <c r="C19" s="162" t="s">
        <v>30</v>
      </c>
      <c r="D19" s="163"/>
    </row>
    <row r="20" ht="20.1" customHeight="1" spans="1:4">
      <c r="A20" s="168" t="s">
        <v>1120</v>
      </c>
      <c r="B20" s="165">
        <v>-432</v>
      </c>
      <c r="C20" s="162" t="s">
        <v>30</v>
      </c>
      <c r="D20" s="163"/>
    </row>
    <row r="21" ht="20.1" customHeight="1" spans="1:4">
      <c r="A21" s="168" t="s">
        <v>1121</v>
      </c>
      <c r="B21" s="165">
        <v>2886</v>
      </c>
      <c r="C21" s="162" t="s">
        <v>30</v>
      </c>
      <c r="D21" s="163"/>
    </row>
    <row r="22" ht="20.1" customHeight="1" spans="1:4">
      <c r="A22" s="168" t="s">
        <v>1122</v>
      </c>
      <c r="B22" s="165"/>
      <c r="C22" s="162" t="s">
        <v>30</v>
      </c>
      <c r="D22" s="163"/>
    </row>
    <row r="23" ht="20.1" customHeight="1" spans="1:4">
      <c r="A23" s="168" t="s">
        <v>1123</v>
      </c>
      <c r="B23" s="165">
        <v>1168</v>
      </c>
      <c r="C23" s="168" t="s">
        <v>30</v>
      </c>
      <c r="D23" s="169"/>
    </row>
    <row r="24" ht="20.1" customHeight="1" spans="1:4">
      <c r="A24" s="168" t="s">
        <v>1124</v>
      </c>
      <c r="B24" s="165"/>
      <c r="C24" s="168" t="s">
        <v>30</v>
      </c>
      <c r="D24" s="169"/>
    </row>
    <row r="25" ht="20.1" customHeight="1" spans="1:4">
      <c r="A25" s="168" t="s">
        <v>1125</v>
      </c>
      <c r="B25" s="165">
        <v>11953</v>
      </c>
      <c r="C25" s="166" t="s">
        <v>30</v>
      </c>
      <c r="D25" s="167"/>
    </row>
    <row r="26" ht="20.1" customHeight="1" spans="1:4">
      <c r="A26" s="168" t="s">
        <v>1126</v>
      </c>
      <c r="B26" s="165">
        <v>752</v>
      </c>
      <c r="C26" s="168" t="s">
        <v>30</v>
      </c>
      <c r="D26" s="169"/>
    </row>
    <row r="27" ht="20.1" customHeight="1" spans="1:4">
      <c r="A27" s="168" t="s">
        <v>1127</v>
      </c>
      <c r="B27" s="169"/>
      <c r="C27" s="168" t="s">
        <v>30</v>
      </c>
      <c r="D27" s="169"/>
    </row>
    <row r="28" ht="20.1" customHeight="1" spans="1:4">
      <c r="A28" s="168" t="s">
        <v>1128</v>
      </c>
      <c r="B28" s="169"/>
      <c r="C28" s="168" t="s">
        <v>30</v>
      </c>
      <c r="D28" s="169"/>
    </row>
    <row r="29" ht="20.1" customHeight="1" spans="1:4">
      <c r="A29" s="168" t="s">
        <v>1129</v>
      </c>
      <c r="B29" s="169">
        <v>2232</v>
      </c>
      <c r="C29" s="168" t="s">
        <v>30</v>
      </c>
      <c r="D29" s="169"/>
    </row>
    <row r="30" ht="20.1" customHeight="1" spans="1:4">
      <c r="A30" s="170" t="s">
        <v>1130</v>
      </c>
      <c r="B30" s="171"/>
      <c r="C30" s="168" t="s">
        <v>30</v>
      </c>
      <c r="D30" s="169"/>
    </row>
    <row r="31" ht="20.1" customHeight="1" spans="1:4">
      <c r="A31" s="170" t="s">
        <v>1131</v>
      </c>
      <c r="B31" s="171"/>
      <c r="C31" s="168" t="s">
        <v>30</v>
      </c>
      <c r="D31" s="169"/>
    </row>
    <row r="32" ht="20.1" customHeight="1" spans="1:4">
      <c r="A32" s="170" t="s">
        <v>1132</v>
      </c>
      <c r="B32" s="171"/>
      <c r="C32" s="168" t="s">
        <v>30</v>
      </c>
      <c r="D32" s="169"/>
    </row>
    <row r="33" ht="20.1" customHeight="1" spans="1:4">
      <c r="A33" s="170" t="s">
        <v>1133</v>
      </c>
      <c r="B33" s="165">
        <v>1329</v>
      </c>
      <c r="C33" s="168" t="s">
        <v>30</v>
      </c>
      <c r="D33" s="169"/>
    </row>
    <row r="34" ht="20.1" customHeight="1" spans="1:4">
      <c r="A34" s="170" t="s">
        <v>1134</v>
      </c>
      <c r="B34" s="165">
        <v>7812</v>
      </c>
      <c r="C34" s="162" t="s">
        <v>30</v>
      </c>
      <c r="D34" s="163"/>
    </row>
    <row r="35" ht="20.1" customHeight="1" spans="1:4">
      <c r="A35" s="170" t="s">
        <v>1135</v>
      </c>
      <c r="B35" s="165"/>
      <c r="C35" s="162" t="s">
        <v>30</v>
      </c>
      <c r="D35" s="163"/>
    </row>
    <row r="36" ht="20.1" customHeight="1" spans="1:4">
      <c r="A36" s="170" t="s">
        <v>1136</v>
      </c>
      <c r="B36" s="165">
        <v>1375</v>
      </c>
      <c r="C36" s="162" t="s">
        <v>30</v>
      </c>
      <c r="D36" s="163"/>
    </row>
    <row r="37" ht="20.1" customHeight="1" spans="1:4">
      <c r="A37" s="170" t="s">
        <v>1137</v>
      </c>
      <c r="B37" s="165">
        <v>34370</v>
      </c>
      <c r="C37" s="162" t="s">
        <v>30</v>
      </c>
      <c r="D37" s="163"/>
    </row>
    <row r="38" ht="20.1" customHeight="1" spans="1:4">
      <c r="A38" s="170" t="s">
        <v>1138</v>
      </c>
      <c r="B38" s="165">
        <v>8008</v>
      </c>
      <c r="C38" s="162" t="s">
        <v>30</v>
      </c>
      <c r="D38" s="163"/>
    </row>
    <row r="39" ht="20.1" customHeight="1" spans="1:4">
      <c r="A39" s="170" t="s">
        <v>1139</v>
      </c>
      <c r="B39" s="165">
        <v>272</v>
      </c>
      <c r="C39" s="162" t="s">
        <v>30</v>
      </c>
      <c r="D39" s="163"/>
    </row>
    <row r="40" ht="20.1" customHeight="1" spans="1:4">
      <c r="A40" s="170" t="s">
        <v>1140</v>
      </c>
      <c r="B40" s="165"/>
      <c r="C40" s="162" t="s">
        <v>30</v>
      </c>
      <c r="D40" s="163"/>
    </row>
    <row r="41" ht="20.1" customHeight="1" spans="1:4">
      <c r="A41" s="170" t="s">
        <v>1141</v>
      </c>
      <c r="B41" s="165">
        <v>13299</v>
      </c>
      <c r="C41" s="162" t="s">
        <v>30</v>
      </c>
      <c r="D41" s="163"/>
    </row>
    <row r="42" ht="20.1" customHeight="1" spans="1:4">
      <c r="A42" s="170" t="s">
        <v>1142</v>
      </c>
      <c r="B42" s="165">
        <v>22512</v>
      </c>
      <c r="C42" s="162" t="s">
        <v>30</v>
      </c>
      <c r="D42" s="163"/>
    </row>
    <row r="43" ht="20.1" customHeight="1" spans="1:4">
      <c r="A43" s="170" t="s">
        <v>1143</v>
      </c>
      <c r="B43" s="171"/>
      <c r="C43" s="162" t="s">
        <v>30</v>
      </c>
      <c r="D43" s="163"/>
    </row>
    <row r="44" ht="20.1" customHeight="1" spans="1:4">
      <c r="A44" s="170" t="s">
        <v>1144</v>
      </c>
      <c r="B44" s="171"/>
      <c r="C44" s="162" t="s">
        <v>30</v>
      </c>
      <c r="D44" s="163"/>
    </row>
    <row r="45" ht="20.1" customHeight="1" spans="1:4">
      <c r="A45" s="170" t="s">
        <v>1145</v>
      </c>
      <c r="B45" s="171"/>
      <c r="C45" s="162" t="s">
        <v>30</v>
      </c>
      <c r="D45" s="163"/>
    </row>
    <row r="46" ht="20.1" customHeight="1" spans="1:4">
      <c r="A46" s="170" t="s">
        <v>1146</v>
      </c>
      <c r="B46" s="171"/>
      <c r="C46" s="162" t="s">
        <v>30</v>
      </c>
      <c r="D46" s="163"/>
    </row>
    <row r="47" ht="20.1" customHeight="1" spans="1:4">
      <c r="A47" s="170" t="s">
        <v>1147</v>
      </c>
      <c r="B47" s="171">
        <v>38</v>
      </c>
      <c r="C47" s="162" t="s">
        <v>30</v>
      </c>
      <c r="D47" s="163"/>
    </row>
    <row r="48" ht="20.1" customHeight="1" spans="1:4">
      <c r="A48" s="170" t="s">
        <v>1148</v>
      </c>
      <c r="B48" s="171"/>
      <c r="C48" s="168" t="s">
        <v>30</v>
      </c>
      <c r="D48" s="169"/>
    </row>
    <row r="49" ht="20.1" customHeight="1" spans="1:4">
      <c r="A49" s="170" t="s">
        <v>1149</v>
      </c>
      <c r="B49" s="171"/>
      <c r="C49" s="168"/>
      <c r="D49" s="169"/>
    </row>
    <row r="50" ht="20.1" customHeight="1" spans="1:4">
      <c r="A50" s="170" t="s">
        <v>1150</v>
      </c>
      <c r="B50" s="171"/>
      <c r="C50" s="168" t="s">
        <v>30</v>
      </c>
      <c r="D50" s="169"/>
    </row>
    <row r="51" ht="20.1" customHeight="1" spans="1:4">
      <c r="A51" s="168" t="s">
        <v>1151</v>
      </c>
      <c r="B51" s="169">
        <v>653</v>
      </c>
      <c r="C51" s="168" t="s">
        <v>30</v>
      </c>
      <c r="D51" s="169"/>
    </row>
    <row r="52" ht="20.1" customHeight="1" spans="1:4">
      <c r="A52" s="168" t="s">
        <v>1152</v>
      </c>
      <c r="B52" s="167">
        <f>SUM(B53:B73)</f>
        <v>14138</v>
      </c>
      <c r="C52" s="168" t="s">
        <v>30</v>
      </c>
      <c r="D52" s="169"/>
    </row>
    <row r="53" ht="20.1" customHeight="1" spans="1:4">
      <c r="A53" s="168" t="s">
        <v>1153</v>
      </c>
      <c r="B53" s="167">
        <v>833</v>
      </c>
      <c r="C53" s="168" t="s">
        <v>30</v>
      </c>
      <c r="D53" s="169"/>
    </row>
    <row r="54" ht="20.1" customHeight="1" spans="1:4">
      <c r="A54" s="168" t="s">
        <v>1154</v>
      </c>
      <c r="B54" s="172"/>
      <c r="C54" s="168"/>
      <c r="D54" s="169"/>
    </row>
    <row r="55" ht="20.1" customHeight="1" spans="1:4">
      <c r="A55" s="168" t="s">
        <v>1155</v>
      </c>
      <c r="B55" s="165"/>
      <c r="C55" s="168"/>
      <c r="D55" s="169"/>
    </row>
    <row r="56" ht="20.1" customHeight="1" spans="1:4">
      <c r="A56" s="168" t="s">
        <v>1156</v>
      </c>
      <c r="B56" s="165"/>
      <c r="C56" s="168"/>
      <c r="D56" s="163"/>
    </row>
    <row r="57" ht="20.1" customHeight="1" spans="1:4">
      <c r="A57" s="168" t="s">
        <v>1157</v>
      </c>
      <c r="B57" s="173">
        <v>81</v>
      </c>
      <c r="C57" s="168"/>
      <c r="D57" s="163"/>
    </row>
    <row r="58" ht="20.1" customHeight="1" spans="1:4">
      <c r="A58" s="168" t="s">
        <v>1158</v>
      </c>
      <c r="B58" s="165"/>
      <c r="C58" s="168"/>
      <c r="D58" s="163"/>
    </row>
    <row r="59" ht="20.1" customHeight="1" spans="1:4">
      <c r="A59" s="168" t="s">
        <v>1159</v>
      </c>
      <c r="B59" s="165">
        <v>103</v>
      </c>
      <c r="C59" s="168"/>
      <c r="D59" s="163"/>
    </row>
    <row r="60" ht="19.5" customHeight="1" spans="1:4">
      <c r="A60" s="168" t="s">
        <v>1160</v>
      </c>
      <c r="B60" s="165"/>
      <c r="C60" s="168"/>
      <c r="D60" s="174"/>
    </row>
    <row r="61" s="152" customFormat="1" ht="20.1" customHeight="1" spans="1:4">
      <c r="A61" s="168" t="s">
        <v>1161</v>
      </c>
      <c r="B61" s="175">
        <v>119</v>
      </c>
      <c r="C61" s="168"/>
      <c r="D61" s="174"/>
    </row>
    <row r="62" ht="20.1" customHeight="1" spans="1:4">
      <c r="A62" s="168" t="s">
        <v>1162</v>
      </c>
      <c r="B62" s="165">
        <v>5776</v>
      </c>
      <c r="C62" s="168"/>
      <c r="D62" s="163"/>
    </row>
    <row r="63" ht="20.1" customHeight="1" spans="1:4">
      <c r="A63" s="168" t="s">
        <v>1163</v>
      </c>
      <c r="B63" s="165">
        <v>385</v>
      </c>
      <c r="C63" s="168"/>
      <c r="D63" s="163"/>
    </row>
    <row r="64" ht="20.1" customHeight="1" spans="1:4">
      <c r="A64" s="168" t="s">
        <v>1164</v>
      </c>
      <c r="B64" s="165">
        <v>1801</v>
      </c>
      <c r="C64" s="168"/>
      <c r="D64" s="163"/>
    </row>
    <row r="65" ht="20.1" customHeight="1" spans="1:4">
      <c r="A65" s="168" t="s">
        <v>1165</v>
      </c>
      <c r="B65" s="165">
        <v>1653</v>
      </c>
      <c r="C65" s="168"/>
      <c r="D65" s="163"/>
    </row>
    <row r="66" ht="20.1" customHeight="1" spans="1:4">
      <c r="A66" s="168" t="s">
        <v>1166</v>
      </c>
      <c r="B66" s="165">
        <v>3353</v>
      </c>
      <c r="C66" s="168"/>
      <c r="D66" s="163"/>
    </row>
    <row r="67" ht="20.1" customHeight="1" spans="1:4">
      <c r="A67" s="168" t="s">
        <v>1167</v>
      </c>
      <c r="B67" s="165">
        <v>34</v>
      </c>
      <c r="C67" s="168"/>
      <c r="D67" s="163"/>
    </row>
    <row r="68" ht="20.1" customHeight="1" spans="1:4">
      <c r="A68" s="168" t="s">
        <v>1168</v>
      </c>
      <c r="B68" s="165"/>
      <c r="C68" s="168"/>
      <c r="D68" s="163"/>
    </row>
    <row r="69" ht="20.1" customHeight="1" spans="1:4">
      <c r="A69" s="168" t="s">
        <v>1169</v>
      </c>
      <c r="B69" s="165"/>
      <c r="C69" s="168"/>
      <c r="D69" s="163"/>
    </row>
    <row r="70" ht="20.1" customHeight="1" spans="1:4">
      <c r="A70" s="168" t="s">
        <v>1170</v>
      </c>
      <c r="B70" s="165"/>
      <c r="C70" s="168"/>
      <c r="D70" s="163"/>
    </row>
    <row r="71" ht="20.1" customHeight="1" spans="1:4">
      <c r="A71" s="168" t="s">
        <v>1171</v>
      </c>
      <c r="B71" s="165"/>
      <c r="C71" s="168"/>
      <c r="D71" s="163"/>
    </row>
    <row r="72" ht="20.1" customHeight="1" spans="1:4">
      <c r="A72" s="168" t="s">
        <v>1172</v>
      </c>
      <c r="B72" s="165"/>
      <c r="C72" s="176"/>
      <c r="D72" s="163"/>
    </row>
    <row r="73" ht="20.1" customHeight="1" spans="1:4">
      <c r="A73" s="166" t="s">
        <v>1173</v>
      </c>
      <c r="B73" s="165"/>
      <c r="C73" s="176"/>
      <c r="D73" s="163"/>
    </row>
    <row r="74" ht="20.1" customHeight="1" spans="1:4">
      <c r="A74" s="166"/>
      <c r="B74" s="163"/>
      <c r="C74" s="176"/>
      <c r="D74" s="165"/>
    </row>
    <row r="75" ht="20.1" customHeight="1" spans="1:4">
      <c r="A75" s="166"/>
      <c r="B75" s="158"/>
      <c r="C75" s="176"/>
      <c r="D75" s="158"/>
    </row>
    <row r="76" ht="20.1" customHeight="1" spans="1:4">
      <c r="A76" s="164" t="s">
        <v>1174</v>
      </c>
      <c r="B76" s="167">
        <v>12159</v>
      </c>
      <c r="C76" s="168" t="s">
        <v>30</v>
      </c>
      <c r="D76" s="167"/>
    </row>
    <row r="77" ht="20.1" customHeight="1" spans="1:4">
      <c r="A77" s="164" t="s">
        <v>1175</v>
      </c>
      <c r="B77" s="167">
        <f>SUM(B78:B80)</f>
        <v>53356</v>
      </c>
      <c r="C77" s="177" t="s">
        <v>1176</v>
      </c>
      <c r="D77" s="163"/>
    </row>
    <row r="78" ht="20.1" customHeight="1" spans="1:4">
      <c r="A78" s="164" t="s">
        <v>1177</v>
      </c>
      <c r="B78" s="163">
        <v>53354</v>
      </c>
      <c r="C78" s="162" t="s">
        <v>1178</v>
      </c>
      <c r="D78" s="163"/>
    </row>
    <row r="79" ht="20.1" customHeight="1" spans="1:4">
      <c r="A79" s="164" t="s">
        <v>1179</v>
      </c>
      <c r="B79" s="167">
        <v>2</v>
      </c>
      <c r="C79" s="164" t="s">
        <v>1180</v>
      </c>
      <c r="D79" s="163">
        <v>5834</v>
      </c>
    </row>
    <row r="80" ht="20.1" customHeight="1" spans="1:4">
      <c r="A80" s="164" t="s">
        <v>1181</v>
      </c>
      <c r="B80" s="178"/>
      <c r="C80" s="164" t="s">
        <v>1182</v>
      </c>
      <c r="D80" s="167"/>
    </row>
    <row r="81" ht="20.1" customHeight="1" spans="1:4">
      <c r="A81" s="164" t="s">
        <v>1183</v>
      </c>
      <c r="B81" s="167"/>
      <c r="C81" s="164" t="s">
        <v>1184</v>
      </c>
      <c r="D81" s="167"/>
    </row>
    <row r="82" ht="20.1" customHeight="1" spans="1:4">
      <c r="A82" s="164" t="s">
        <v>1185</v>
      </c>
      <c r="B82" s="167"/>
      <c r="C82" s="179" t="s">
        <v>1186</v>
      </c>
      <c r="D82" s="167"/>
    </row>
    <row r="83" ht="20.1" customHeight="1" spans="1:4">
      <c r="A83" s="164" t="s">
        <v>1187</v>
      </c>
      <c r="B83" s="167"/>
      <c r="C83" s="179" t="s">
        <v>1188</v>
      </c>
      <c r="D83" s="167"/>
    </row>
    <row r="84" ht="19.15" customHeight="1" spans="1:4">
      <c r="A84" s="164" t="s">
        <v>1189</v>
      </c>
      <c r="B84" s="167">
        <v>13562</v>
      </c>
      <c r="C84" s="164"/>
      <c r="D84" s="167"/>
    </row>
    <row r="85" ht="22.15" customHeight="1" spans="1:4">
      <c r="A85" s="164"/>
      <c r="B85" s="167"/>
      <c r="C85" s="164"/>
      <c r="D85" s="167"/>
    </row>
    <row r="86" ht="24" customHeight="1" spans="1:4">
      <c r="A86" s="180" t="s">
        <v>1190</v>
      </c>
      <c r="B86" s="181">
        <f>SUM(B6:B7)</f>
        <v>685915</v>
      </c>
      <c r="C86" s="180" t="s">
        <v>1191</v>
      </c>
      <c r="D86" s="181">
        <f>SUM(D6:D7)</f>
        <v>685915</v>
      </c>
    </row>
  </sheetData>
  <mergeCells count="3">
    <mergeCell ref="A2:D2"/>
    <mergeCell ref="A4:B4"/>
    <mergeCell ref="C4:D4"/>
  </mergeCells>
  <pageMargins left="0.751388888888889" right="0.751388888888889" top="1" bottom="1" header="0.511805555555556" footer="0.511805555555556"/>
  <pageSetup paperSize="9" scale="67"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B11" sqref="B11"/>
    </sheetView>
  </sheetViews>
  <sheetFormatPr defaultColWidth="9" defaultRowHeight="14.25" outlineLevelCol="3"/>
  <cols>
    <col min="1" max="1" width="60.875" style="124" customWidth="1"/>
    <col min="2" max="2" width="14.125" style="125" customWidth="1"/>
    <col min="3" max="3" width="9.375" style="93" customWidth="1"/>
    <col min="4" max="16384" width="9" style="93"/>
  </cols>
  <sheetData>
    <row r="1" s="123" customFormat="1" ht="30.95" customHeight="1" spans="1:3">
      <c r="A1" s="126" t="s">
        <v>1192</v>
      </c>
      <c r="B1" s="126"/>
      <c r="C1" s="126"/>
    </row>
    <row r="2" s="123" customFormat="1" ht="21.75" customHeight="1" spans="1:3">
      <c r="A2" s="127"/>
      <c r="B2" s="128" t="s">
        <v>1</v>
      </c>
      <c r="C2" s="129"/>
    </row>
    <row r="3" s="123" customFormat="1" ht="30" customHeight="1" spans="1:3">
      <c r="A3" s="130" t="s">
        <v>1193</v>
      </c>
      <c r="B3" s="131" t="s">
        <v>1194</v>
      </c>
      <c r="C3" s="132" t="s">
        <v>34</v>
      </c>
    </row>
    <row r="4" s="123" customFormat="1" ht="30" customHeight="1" spans="1:3">
      <c r="A4" s="133" t="s">
        <v>1195</v>
      </c>
      <c r="B4" s="134">
        <f>B5+B14+B16+B28+B32+B41+B43+B47+B50+B67+B81+B107+B122+B129+B150+B154+B157+B30</f>
        <v>129248</v>
      </c>
      <c r="C4" s="135"/>
    </row>
    <row r="5" s="123" customFormat="1" ht="30" customHeight="1" spans="1:3">
      <c r="A5" s="136" t="s">
        <v>1196</v>
      </c>
      <c r="B5" s="134">
        <f>SUM(B6:B13)</f>
        <v>13535</v>
      </c>
      <c r="C5" s="137"/>
    </row>
    <row r="6" ht="30" customHeight="1" spans="1:3">
      <c r="A6" s="138" t="s">
        <v>1197</v>
      </c>
      <c r="B6" s="139">
        <v>1444</v>
      </c>
      <c r="C6" s="140"/>
    </row>
    <row r="7" ht="30" customHeight="1" spans="1:3">
      <c r="A7" s="138" t="s">
        <v>1198</v>
      </c>
      <c r="B7" s="139">
        <v>2708</v>
      </c>
      <c r="C7" s="140"/>
    </row>
    <row r="8" ht="30" customHeight="1" spans="1:3">
      <c r="A8" s="138" t="s">
        <v>1199</v>
      </c>
      <c r="B8" s="139">
        <v>1510</v>
      </c>
      <c r="C8" s="140"/>
    </row>
    <row r="9" ht="30" customHeight="1" spans="1:3">
      <c r="A9" s="138" t="s">
        <v>1200</v>
      </c>
      <c r="B9" s="139">
        <v>2006</v>
      </c>
      <c r="C9" s="140"/>
    </row>
    <row r="10" ht="30" customHeight="1" spans="1:3">
      <c r="A10" s="138" t="s">
        <v>1201</v>
      </c>
      <c r="B10" s="139">
        <v>150</v>
      </c>
      <c r="C10" s="140"/>
    </row>
    <row r="11" ht="30" customHeight="1" spans="1:3">
      <c r="A11" s="138" t="s">
        <v>1202</v>
      </c>
      <c r="B11" s="139">
        <v>3317</v>
      </c>
      <c r="C11" s="140"/>
    </row>
    <row r="12" ht="30" customHeight="1" spans="1:3">
      <c r="A12" s="138" t="s">
        <v>1203</v>
      </c>
      <c r="B12" s="139">
        <v>2037</v>
      </c>
      <c r="C12" s="140"/>
    </row>
    <row r="13" ht="30" customHeight="1" spans="1:3">
      <c r="A13" s="138" t="s">
        <v>1204</v>
      </c>
      <c r="B13" s="139">
        <v>363</v>
      </c>
      <c r="C13" s="140"/>
    </row>
    <row r="14" s="123" customFormat="1" ht="30" customHeight="1" spans="1:3">
      <c r="A14" s="141" t="s">
        <v>1205</v>
      </c>
      <c r="B14" s="134">
        <f>SUM(B15)</f>
        <v>7486</v>
      </c>
      <c r="C14" s="137"/>
    </row>
    <row r="15" s="123" customFormat="1" ht="30" customHeight="1" spans="1:3">
      <c r="A15" s="138" t="s">
        <v>1206</v>
      </c>
      <c r="B15" s="142">
        <v>7486</v>
      </c>
      <c r="C15" s="137"/>
    </row>
    <row r="16" s="123" customFormat="1" ht="30" customHeight="1" spans="1:3">
      <c r="A16" s="141" t="s">
        <v>1207</v>
      </c>
      <c r="B16" s="134">
        <f>SUM(B17:B27)</f>
        <v>-432</v>
      </c>
      <c r="C16" s="137"/>
    </row>
    <row r="17" s="123" customFormat="1" ht="30" customHeight="1" spans="1:3">
      <c r="A17" s="138" t="s">
        <v>1208</v>
      </c>
      <c r="B17" s="134">
        <v>-290</v>
      </c>
      <c r="C17" s="137"/>
    </row>
    <row r="18" s="123" customFormat="1" ht="30" customHeight="1" spans="1:3">
      <c r="A18" s="138" t="s">
        <v>1209</v>
      </c>
      <c r="B18" s="134">
        <v>547</v>
      </c>
      <c r="C18" s="137"/>
    </row>
    <row r="19" s="123" customFormat="1" ht="30" customHeight="1" spans="1:3">
      <c r="A19" s="138" t="s">
        <v>1210</v>
      </c>
      <c r="B19" s="134">
        <v>1268</v>
      </c>
      <c r="C19" s="137"/>
    </row>
    <row r="20" s="123" customFormat="1" ht="30" customHeight="1" spans="1:3">
      <c r="A20" s="138" t="s">
        <v>1211</v>
      </c>
      <c r="B20" s="134">
        <v>83</v>
      </c>
      <c r="C20" s="137"/>
    </row>
    <row r="21" s="123" customFormat="1" ht="30" customHeight="1" spans="1:3">
      <c r="A21" s="138" t="s">
        <v>1212</v>
      </c>
      <c r="B21" s="134">
        <v>79</v>
      </c>
      <c r="C21" s="137"/>
    </row>
    <row r="22" s="123" customFormat="1" ht="30" customHeight="1" spans="1:3">
      <c r="A22" s="138" t="s">
        <v>1213</v>
      </c>
      <c r="B22" s="134">
        <v>-2230</v>
      </c>
      <c r="C22" s="137"/>
    </row>
    <row r="23" ht="30" customHeight="1" spans="1:3">
      <c r="A23" s="138" t="s">
        <v>1214</v>
      </c>
      <c r="B23" s="143">
        <v>40</v>
      </c>
      <c r="C23" s="140"/>
    </row>
    <row r="24" ht="30" customHeight="1" spans="1:3">
      <c r="A24" s="138" t="s">
        <v>1215</v>
      </c>
      <c r="B24" s="144">
        <v>37</v>
      </c>
      <c r="C24" s="140"/>
    </row>
    <row r="25" ht="30" customHeight="1" spans="1:3">
      <c r="A25" s="138" t="s">
        <v>1216</v>
      </c>
      <c r="B25" s="144">
        <v>22</v>
      </c>
      <c r="C25" s="140"/>
    </row>
    <row r="26" ht="30" customHeight="1" spans="1:3">
      <c r="A26" s="138" t="s">
        <v>1217</v>
      </c>
      <c r="B26" s="144">
        <v>2</v>
      </c>
      <c r="C26" s="140"/>
    </row>
    <row r="27" ht="30" customHeight="1" spans="1:3">
      <c r="A27" s="138" t="s">
        <v>1218</v>
      </c>
      <c r="B27" s="144">
        <v>10</v>
      </c>
      <c r="C27" s="140"/>
    </row>
    <row r="28" ht="30" customHeight="1" spans="1:3">
      <c r="A28" s="141" t="s">
        <v>1219</v>
      </c>
      <c r="B28" s="144">
        <f>B29</f>
        <v>2886</v>
      </c>
      <c r="C28" s="140"/>
    </row>
    <row r="29" ht="30" customHeight="1" spans="1:3">
      <c r="A29" s="138" t="s">
        <v>1220</v>
      </c>
      <c r="B29" s="144">
        <v>2886</v>
      </c>
      <c r="C29" s="140"/>
    </row>
    <row r="30" ht="30" customHeight="1" spans="1:3">
      <c r="A30" s="141" t="s">
        <v>1221</v>
      </c>
      <c r="B30" s="144">
        <f>B31</f>
        <v>1168</v>
      </c>
      <c r="C30" s="140"/>
    </row>
    <row r="31" ht="30" customHeight="1" spans="1:3">
      <c r="A31" s="145" t="s">
        <v>1222</v>
      </c>
      <c r="B31" s="144">
        <v>1168</v>
      </c>
      <c r="C31" s="140"/>
    </row>
    <row r="32" s="123" customFormat="1" ht="30" customHeight="1" spans="1:3">
      <c r="A32" s="141" t="s">
        <v>1223</v>
      </c>
      <c r="B32" s="134">
        <f>SUM(B33:B40)</f>
        <v>11953</v>
      </c>
      <c r="C32" s="137"/>
    </row>
    <row r="33" ht="30" customHeight="1" spans="1:3">
      <c r="A33" s="138" t="s">
        <v>1224</v>
      </c>
      <c r="B33" s="139">
        <v>1</v>
      </c>
      <c r="C33" s="140"/>
    </row>
    <row r="34" ht="30" customHeight="1" spans="1:3">
      <c r="A34" s="138" t="s">
        <v>1225</v>
      </c>
      <c r="B34" s="139">
        <v>466</v>
      </c>
      <c r="C34" s="140"/>
    </row>
    <row r="35" ht="30" customHeight="1" spans="1:3">
      <c r="A35" s="138" t="s">
        <v>1198</v>
      </c>
      <c r="B35" s="139">
        <v>6150</v>
      </c>
      <c r="C35" s="140"/>
    </row>
    <row r="36" ht="30" customHeight="1" spans="1:3">
      <c r="A36" s="138" t="s">
        <v>1226</v>
      </c>
      <c r="B36" s="139">
        <v>60</v>
      </c>
      <c r="C36" s="140"/>
    </row>
    <row r="37" ht="30" customHeight="1" spans="1:3">
      <c r="A37" s="138" t="s">
        <v>1227</v>
      </c>
      <c r="B37" s="146">
        <v>1124</v>
      </c>
      <c r="C37" s="140"/>
    </row>
    <row r="38" ht="30" customHeight="1" spans="1:3">
      <c r="A38" s="147" t="s">
        <v>1228</v>
      </c>
      <c r="B38" s="146">
        <v>-111</v>
      </c>
      <c r="C38" s="140"/>
    </row>
    <row r="39" ht="30" customHeight="1" spans="1:3">
      <c r="A39" s="138" t="s">
        <v>1229</v>
      </c>
      <c r="B39" s="146">
        <v>11</v>
      </c>
      <c r="C39" s="140"/>
    </row>
    <row r="40" ht="30" customHeight="1" spans="1:3">
      <c r="A40" s="138" t="s">
        <v>1230</v>
      </c>
      <c r="B40" s="146">
        <v>4252</v>
      </c>
      <c r="C40" s="140"/>
    </row>
    <row r="41" ht="30" customHeight="1" spans="1:3">
      <c r="A41" s="141" t="s">
        <v>1231</v>
      </c>
      <c r="B41" s="134">
        <f>SUM(B42)</f>
        <v>752</v>
      </c>
      <c r="C41" s="140"/>
    </row>
    <row r="42" ht="30" customHeight="1" spans="1:3">
      <c r="A42" s="138" t="s">
        <v>1232</v>
      </c>
      <c r="B42" s="134">
        <v>752</v>
      </c>
      <c r="C42" s="140"/>
    </row>
    <row r="43" ht="30" customHeight="1" spans="1:3">
      <c r="A43" s="141" t="s">
        <v>1233</v>
      </c>
      <c r="B43" s="148">
        <f>SUM(B44:B46)</f>
        <v>2232</v>
      </c>
      <c r="C43" s="140"/>
    </row>
    <row r="44" ht="30" customHeight="1" spans="1:3">
      <c r="A44" s="138" t="s">
        <v>1234</v>
      </c>
      <c r="B44" s="148">
        <v>750</v>
      </c>
      <c r="C44" s="140"/>
    </row>
    <row r="45" ht="30" customHeight="1" spans="1:3">
      <c r="A45" s="138" t="s">
        <v>1235</v>
      </c>
      <c r="B45" s="148">
        <v>840</v>
      </c>
      <c r="C45" s="140"/>
    </row>
    <row r="46" s="123" customFormat="1" ht="30" customHeight="1" spans="1:3">
      <c r="A46" s="138" t="s">
        <v>1236</v>
      </c>
      <c r="B46" s="148">
        <v>642</v>
      </c>
      <c r="C46" s="140"/>
    </row>
    <row r="47" ht="30" customHeight="1" spans="1:4">
      <c r="A47" s="141" t="s">
        <v>1237</v>
      </c>
      <c r="B47" s="148">
        <f>SUM(B48:B49)</f>
        <v>1329</v>
      </c>
      <c r="C47" s="137"/>
      <c r="D47" s="93" t="s">
        <v>30</v>
      </c>
    </row>
    <row r="48" ht="30" customHeight="1" spans="1:3">
      <c r="A48" s="138" t="s">
        <v>1238</v>
      </c>
      <c r="B48" s="148">
        <v>1221</v>
      </c>
      <c r="C48" s="140"/>
    </row>
    <row r="49" ht="30" customHeight="1" spans="1:3">
      <c r="A49" s="138" t="s">
        <v>1238</v>
      </c>
      <c r="B49" s="148">
        <v>108</v>
      </c>
      <c r="C49" s="140"/>
    </row>
    <row r="50" ht="30" customHeight="1" spans="1:3">
      <c r="A50" s="141" t="s">
        <v>1239</v>
      </c>
      <c r="B50" s="134">
        <f>SUM(B51:B66)</f>
        <v>7812</v>
      </c>
      <c r="C50" s="140"/>
    </row>
    <row r="51" ht="30" customHeight="1" spans="1:3">
      <c r="A51" s="138" t="s">
        <v>1240</v>
      </c>
      <c r="B51" s="139">
        <v>171</v>
      </c>
      <c r="C51" s="140"/>
    </row>
    <row r="52" ht="30" customHeight="1" spans="1:3">
      <c r="A52" s="138" t="s">
        <v>1241</v>
      </c>
      <c r="B52" s="139">
        <v>352</v>
      </c>
      <c r="C52" s="140"/>
    </row>
    <row r="53" ht="30" customHeight="1" spans="1:3">
      <c r="A53" s="138" t="s">
        <v>1242</v>
      </c>
      <c r="B53" s="139">
        <v>252</v>
      </c>
      <c r="C53" s="140"/>
    </row>
    <row r="54" ht="30" customHeight="1" spans="1:3">
      <c r="A54" s="138" t="s">
        <v>1243</v>
      </c>
      <c r="B54" s="139">
        <v>856</v>
      </c>
      <c r="C54" s="140"/>
    </row>
    <row r="55" ht="30" customHeight="1" spans="1:3">
      <c r="A55" s="138" t="s">
        <v>1244</v>
      </c>
      <c r="B55" s="139">
        <v>53</v>
      </c>
      <c r="C55" s="140"/>
    </row>
    <row r="56" ht="30" customHeight="1" spans="1:3">
      <c r="A56" s="138" t="s">
        <v>1245</v>
      </c>
      <c r="B56" s="139">
        <v>683</v>
      </c>
      <c r="C56" s="140"/>
    </row>
    <row r="57" ht="30" customHeight="1" spans="1:3">
      <c r="A57" s="138" t="s">
        <v>1246</v>
      </c>
      <c r="B57" s="139">
        <v>922</v>
      </c>
      <c r="C57" s="140"/>
    </row>
    <row r="58" ht="30" customHeight="1" spans="1:3">
      <c r="A58" s="138" t="s">
        <v>1247</v>
      </c>
      <c r="B58" s="146">
        <v>4096</v>
      </c>
      <c r="C58" s="140"/>
    </row>
    <row r="59" ht="30" customHeight="1" spans="1:3">
      <c r="A59" s="149" t="s">
        <v>1244</v>
      </c>
      <c r="B59" s="146">
        <v>146</v>
      </c>
      <c r="C59" s="140"/>
    </row>
    <row r="60" ht="30" customHeight="1" spans="1:3">
      <c r="A60" s="149" t="s">
        <v>1248</v>
      </c>
      <c r="B60" s="146">
        <v>24</v>
      </c>
      <c r="C60" s="140"/>
    </row>
    <row r="61" ht="30" customHeight="1" spans="1:3">
      <c r="A61" s="149" t="s">
        <v>1249</v>
      </c>
      <c r="B61" s="146">
        <v>16</v>
      </c>
      <c r="C61" s="140"/>
    </row>
    <row r="62" ht="30" customHeight="1" spans="1:3">
      <c r="A62" s="149" t="s">
        <v>1250</v>
      </c>
      <c r="B62" s="146">
        <v>38</v>
      </c>
      <c r="C62" s="140"/>
    </row>
    <row r="63" ht="30" customHeight="1" spans="1:3">
      <c r="A63" s="149" t="s">
        <v>1251</v>
      </c>
      <c r="B63" s="146">
        <v>146</v>
      </c>
      <c r="C63" s="140"/>
    </row>
    <row r="64" ht="30" customHeight="1" spans="1:3">
      <c r="A64" s="149" t="s">
        <v>1252</v>
      </c>
      <c r="B64" s="146">
        <v>13</v>
      </c>
      <c r="C64" s="140"/>
    </row>
    <row r="65" ht="30" customHeight="1" spans="1:3">
      <c r="A65" s="149" t="s">
        <v>1253</v>
      </c>
      <c r="B65" s="146">
        <v>10</v>
      </c>
      <c r="C65" s="140"/>
    </row>
    <row r="66" ht="30" customHeight="1" spans="1:3">
      <c r="A66" s="149" t="s">
        <v>1254</v>
      </c>
      <c r="B66" s="146">
        <v>34</v>
      </c>
      <c r="C66" s="140"/>
    </row>
    <row r="67" ht="30" customHeight="1" spans="1:3">
      <c r="A67" s="141" t="s">
        <v>1255</v>
      </c>
      <c r="B67" s="146">
        <f>SUM(B68:B80)</f>
        <v>1375</v>
      </c>
      <c r="C67" s="140"/>
    </row>
    <row r="68" ht="30" customHeight="1" spans="1:3">
      <c r="A68" s="138" t="s">
        <v>1256</v>
      </c>
      <c r="B68" s="139">
        <v>6</v>
      </c>
      <c r="C68" s="140"/>
    </row>
    <row r="69" ht="30" customHeight="1" spans="1:3">
      <c r="A69" s="138" t="s">
        <v>1257</v>
      </c>
      <c r="B69" s="139">
        <v>7</v>
      </c>
      <c r="C69" s="140"/>
    </row>
    <row r="70" ht="30" customHeight="1" spans="1:3">
      <c r="A70" s="138" t="s">
        <v>1258</v>
      </c>
      <c r="B70" s="139">
        <v>26</v>
      </c>
      <c r="C70" s="140"/>
    </row>
    <row r="71" ht="30" customHeight="1" spans="1:3">
      <c r="A71" s="138" t="s">
        <v>1259</v>
      </c>
      <c r="B71" s="139">
        <v>10</v>
      </c>
      <c r="C71" s="140"/>
    </row>
    <row r="72" ht="30" customHeight="1" spans="1:3">
      <c r="A72" s="138" t="s">
        <v>1260</v>
      </c>
      <c r="B72" s="139">
        <v>5</v>
      </c>
      <c r="C72" s="140"/>
    </row>
    <row r="73" ht="30" customHeight="1" spans="1:3">
      <c r="A73" s="138" t="s">
        <v>1261</v>
      </c>
      <c r="B73" s="139">
        <v>2</v>
      </c>
      <c r="C73" s="140"/>
    </row>
    <row r="74" ht="30" customHeight="1" spans="1:3">
      <c r="A74" s="138" t="s">
        <v>1262</v>
      </c>
      <c r="B74" s="139">
        <v>24</v>
      </c>
      <c r="C74" s="140"/>
    </row>
    <row r="75" ht="30" customHeight="1" spans="1:3">
      <c r="A75" s="138" t="s">
        <v>1263</v>
      </c>
      <c r="B75" s="139">
        <v>585</v>
      </c>
      <c r="C75" s="140"/>
    </row>
    <row r="76" ht="30" customHeight="1" spans="1:3">
      <c r="A76" s="138" t="s">
        <v>1264</v>
      </c>
      <c r="B76" s="139">
        <v>33</v>
      </c>
      <c r="C76" s="140"/>
    </row>
    <row r="77" ht="30" customHeight="1" spans="1:3">
      <c r="A77" s="138" t="s">
        <v>1265</v>
      </c>
      <c r="B77" s="139">
        <v>430</v>
      </c>
      <c r="C77" s="140"/>
    </row>
    <row r="78" ht="30" customHeight="1" spans="1:3">
      <c r="A78" s="138" t="s">
        <v>1266</v>
      </c>
      <c r="B78" s="139">
        <v>6</v>
      </c>
      <c r="C78" s="140"/>
    </row>
    <row r="79" ht="30" customHeight="1" spans="1:3">
      <c r="A79" s="138" t="s">
        <v>1267</v>
      </c>
      <c r="B79" s="139">
        <v>150</v>
      </c>
      <c r="C79" s="140"/>
    </row>
    <row r="80" ht="30" customHeight="1" spans="1:3">
      <c r="A80" s="138" t="s">
        <v>1268</v>
      </c>
      <c r="B80" s="139">
        <v>91</v>
      </c>
      <c r="C80" s="140"/>
    </row>
    <row r="81" ht="30" customHeight="1" spans="1:3">
      <c r="A81" s="141" t="s">
        <v>1269</v>
      </c>
      <c r="B81" s="134">
        <f>SUM(B82:B106)</f>
        <v>34370</v>
      </c>
      <c r="C81" s="140"/>
    </row>
    <row r="82" ht="30" customHeight="1" spans="1:3">
      <c r="A82" s="138" t="s">
        <v>1270</v>
      </c>
      <c r="B82" s="139">
        <v>2199</v>
      </c>
      <c r="C82" s="140"/>
    </row>
    <row r="83" ht="30" customHeight="1" spans="1:3">
      <c r="A83" s="138" t="s">
        <v>1271</v>
      </c>
      <c r="B83" s="139">
        <v>175</v>
      </c>
      <c r="C83" s="140"/>
    </row>
    <row r="84" ht="30" customHeight="1" spans="1:3">
      <c r="A84" s="138" t="s">
        <v>1271</v>
      </c>
      <c r="B84" s="139">
        <v>15</v>
      </c>
      <c r="C84" s="140"/>
    </row>
    <row r="85" ht="30" customHeight="1" spans="1:3">
      <c r="A85" s="138" t="s">
        <v>1272</v>
      </c>
      <c r="B85" s="139">
        <v>432</v>
      </c>
      <c r="C85" s="140"/>
    </row>
    <row r="86" ht="30" customHeight="1" spans="1:3">
      <c r="A86" s="138" t="s">
        <v>1273</v>
      </c>
      <c r="B86" s="139">
        <v>188</v>
      </c>
      <c r="C86" s="140"/>
    </row>
    <row r="87" ht="30" customHeight="1" spans="1:3">
      <c r="A87" s="138" t="s">
        <v>1273</v>
      </c>
      <c r="B87" s="139">
        <v>4</v>
      </c>
      <c r="C87" s="140"/>
    </row>
    <row r="88" ht="30" customHeight="1" spans="1:3">
      <c r="A88" s="138" t="s">
        <v>1274</v>
      </c>
      <c r="B88" s="139">
        <v>19</v>
      </c>
      <c r="C88" s="140"/>
    </row>
    <row r="89" ht="30" customHeight="1" spans="1:3">
      <c r="A89" s="138" t="s">
        <v>1275</v>
      </c>
      <c r="B89" s="139">
        <v>8</v>
      </c>
      <c r="C89" s="140"/>
    </row>
    <row r="90" ht="30" customHeight="1" spans="1:3">
      <c r="A90" s="138" t="s">
        <v>1276</v>
      </c>
      <c r="B90" s="139">
        <v>2</v>
      </c>
      <c r="C90" s="140"/>
    </row>
    <row r="91" ht="30" customHeight="1" spans="1:3">
      <c r="A91" s="138" t="s">
        <v>1276</v>
      </c>
      <c r="B91" s="139">
        <v>2823</v>
      </c>
      <c r="C91" s="140"/>
    </row>
    <row r="92" ht="30" customHeight="1" spans="1:3">
      <c r="A92" s="138" t="s">
        <v>1277</v>
      </c>
      <c r="B92" s="139">
        <v>4139</v>
      </c>
      <c r="C92" s="140"/>
    </row>
    <row r="93" ht="30" customHeight="1" spans="1:3">
      <c r="A93" s="138" t="s">
        <v>1278</v>
      </c>
      <c r="B93" s="139">
        <v>14698</v>
      </c>
      <c r="C93" s="140"/>
    </row>
    <row r="94" ht="30" customHeight="1" spans="1:3">
      <c r="A94" s="138" t="s">
        <v>1278</v>
      </c>
      <c r="B94" s="139">
        <v>825</v>
      </c>
      <c r="C94" s="140"/>
    </row>
    <row r="95" ht="30" customHeight="1" spans="1:3">
      <c r="A95" s="138" t="s">
        <v>1278</v>
      </c>
      <c r="B95" s="139">
        <v>3103</v>
      </c>
      <c r="C95" s="140"/>
    </row>
    <row r="96" ht="30" customHeight="1" spans="1:3">
      <c r="A96" s="138" t="s">
        <v>1279</v>
      </c>
      <c r="B96" s="139">
        <v>23</v>
      </c>
      <c r="C96" s="140"/>
    </row>
    <row r="97" ht="30" customHeight="1" spans="1:3">
      <c r="A97" s="138" t="s">
        <v>1280</v>
      </c>
      <c r="B97" s="139">
        <v>2</v>
      </c>
      <c r="C97" s="140"/>
    </row>
    <row r="98" ht="30" customHeight="1" spans="1:3">
      <c r="A98" s="138" t="s">
        <v>1281</v>
      </c>
      <c r="B98" s="139">
        <v>336</v>
      </c>
      <c r="C98" s="140"/>
    </row>
    <row r="99" ht="30" customHeight="1" spans="1:3">
      <c r="A99" s="138" t="s">
        <v>1282</v>
      </c>
      <c r="B99" s="139">
        <v>0</v>
      </c>
      <c r="C99" s="140"/>
    </row>
    <row r="100" ht="30" customHeight="1" spans="1:3">
      <c r="A100" s="138" t="s">
        <v>1283</v>
      </c>
      <c r="B100" s="139">
        <v>611</v>
      </c>
      <c r="C100" s="140"/>
    </row>
    <row r="101" ht="30" customHeight="1" spans="1:3">
      <c r="A101" s="138" t="s">
        <v>1284</v>
      </c>
      <c r="B101" s="139">
        <v>3</v>
      </c>
      <c r="C101" s="140"/>
    </row>
    <row r="102" ht="30" customHeight="1" spans="1:3">
      <c r="A102" s="138" t="s">
        <v>1285</v>
      </c>
      <c r="B102" s="139">
        <v>3978</v>
      </c>
      <c r="C102" s="140"/>
    </row>
    <row r="103" ht="30" customHeight="1" spans="1:3">
      <c r="A103" s="138" t="s">
        <v>1286</v>
      </c>
      <c r="B103" s="139">
        <v>656</v>
      </c>
      <c r="C103" s="140"/>
    </row>
    <row r="104" ht="30" customHeight="1" spans="1:3">
      <c r="A104" s="138" t="s">
        <v>1287</v>
      </c>
      <c r="B104" s="139">
        <v>8</v>
      </c>
      <c r="C104" s="140"/>
    </row>
    <row r="105" ht="30" customHeight="1" spans="1:3">
      <c r="A105" s="138" t="s">
        <v>1287</v>
      </c>
      <c r="B105" s="139">
        <v>110</v>
      </c>
      <c r="C105" s="140"/>
    </row>
    <row r="106" ht="30" customHeight="1" spans="1:3">
      <c r="A106" s="138" t="s">
        <v>1288</v>
      </c>
      <c r="B106" s="139">
        <v>13</v>
      </c>
      <c r="C106" s="140"/>
    </row>
    <row r="107" ht="30" customHeight="1" spans="1:3">
      <c r="A107" s="141" t="s">
        <v>1289</v>
      </c>
      <c r="B107" s="134">
        <f>SUM(B108:B121)</f>
        <v>8008</v>
      </c>
      <c r="C107" s="140"/>
    </row>
    <row r="108" ht="30" customHeight="1" spans="1:3">
      <c r="A108" s="138" t="s">
        <v>1290</v>
      </c>
      <c r="B108" s="139">
        <v>176</v>
      </c>
      <c r="C108" s="140"/>
    </row>
    <row r="109" ht="30" customHeight="1" spans="1:3">
      <c r="A109" s="138" t="s">
        <v>1291</v>
      </c>
      <c r="B109" s="139">
        <v>245</v>
      </c>
      <c r="C109" s="140"/>
    </row>
    <row r="110" ht="30" customHeight="1" spans="1:3">
      <c r="A110" s="138" t="s">
        <v>1292</v>
      </c>
      <c r="B110" s="139">
        <v>58</v>
      </c>
      <c r="C110" s="140"/>
    </row>
    <row r="111" ht="30" customHeight="1" spans="1:3">
      <c r="A111" s="138" t="s">
        <v>1293</v>
      </c>
      <c r="B111" s="139">
        <v>35</v>
      </c>
      <c r="C111" s="140"/>
    </row>
    <row r="112" ht="30" customHeight="1" spans="1:3">
      <c r="A112" s="138" t="s">
        <v>1294</v>
      </c>
      <c r="B112" s="139">
        <v>167</v>
      </c>
      <c r="C112" s="140"/>
    </row>
    <row r="113" ht="30" customHeight="1" spans="1:3">
      <c r="A113" s="138" t="s">
        <v>1295</v>
      </c>
      <c r="B113" s="139">
        <v>469</v>
      </c>
      <c r="C113" s="140"/>
    </row>
    <row r="114" ht="30" customHeight="1" spans="1:3">
      <c r="A114" s="138" t="s">
        <v>1296</v>
      </c>
      <c r="B114" s="139">
        <v>1946</v>
      </c>
      <c r="C114" s="140"/>
    </row>
    <row r="115" ht="30" customHeight="1" spans="1:3">
      <c r="A115" s="138" t="s">
        <v>1297</v>
      </c>
      <c r="B115" s="139">
        <v>30</v>
      </c>
      <c r="C115" s="140"/>
    </row>
    <row r="116" ht="30" customHeight="1" spans="1:3">
      <c r="A116" s="138" t="s">
        <v>1298</v>
      </c>
      <c r="B116" s="139">
        <v>114</v>
      </c>
      <c r="C116" s="140"/>
    </row>
    <row r="117" ht="30" customHeight="1" spans="1:3">
      <c r="A117" s="138" t="s">
        <v>1299</v>
      </c>
      <c r="B117" s="139">
        <v>20</v>
      </c>
      <c r="C117" s="140"/>
    </row>
    <row r="118" ht="30" customHeight="1" spans="1:3">
      <c r="A118" s="138" t="s">
        <v>1300</v>
      </c>
      <c r="B118" s="139">
        <v>3309</v>
      </c>
      <c r="C118" s="140"/>
    </row>
    <row r="119" ht="30" customHeight="1" spans="1:3">
      <c r="A119" s="138" t="s">
        <v>1301</v>
      </c>
      <c r="B119" s="139">
        <v>150</v>
      </c>
      <c r="C119" s="140"/>
    </row>
    <row r="120" ht="30" customHeight="1" spans="1:3">
      <c r="A120" s="138" t="s">
        <v>1301</v>
      </c>
      <c r="B120" s="139">
        <v>26</v>
      </c>
      <c r="C120" s="140"/>
    </row>
    <row r="121" ht="30" customHeight="1" spans="1:3">
      <c r="A121" s="138" t="s">
        <v>1302</v>
      </c>
      <c r="B121" s="139">
        <v>1263</v>
      </c>
      <c r="C121" s="140"/>
    </row>
    <row r="122" ht="30" customHeight="1" spans="1:3">
      <c r="A122" s="141" t="s">
        <v>1303</v>
      </c>
      <c r="B122" s="134">
        <f>SUM(B123:B128)</f>
        <v>272</v>
      </c>
      <c r="C122" s="140"/>
    </row>
    <row r="123" ht="30" customHeight="1" spans="1:3">
      <c r="A123" s="141" t="s">
        <v>1304</v>
      </c>
      <c r="B123" s="134">
        <v>12</v>
      </c>
      <c r="C123" s="140"/>
    </row>
    <row r="124" ht="30" customHeight="1" spans="1:3">
      <c r="A124" s="141" t="s">
        <v>1305</v>
      </c>
      <c r="B124" s="134">
        <v>2</v>
      </c>
      <c r="C124" s="140"/>
    </row>
    <row r="125" ht="30" customHeight="1" spans="1:3">
      <c r="A125" s="141" t="s">
        <v>1305</v>
      </c>
      <c r="B125" s="134">
        <v>48</v>
      </c>
      <c r="C125" s="140"/>
    </row>
    <row r="126" ht="30" customHeight="1" spans="1:3">
      <c r="A126" s="141" t="s">
        <v>1305</v>
      </c>
      <c r="B126" s="134">
        <v>173</v>
      </c>
      <c r="C126" s="140"/>
    </row>
    <row r="127" ht="30" customHeight="1" spans="1:3">
      <c r="A127" s="141" t="s">
        <v>1305</v>
      </c>
      <c r="B127" s="134">
        <v>29</v>
      </c>
      <c r="C127" s="140"/>
    </row>
    <row r="128" ht="30" customHeight="1" spans="1:3">
      <c r="A128" s="138" t="s">
        <v>1306</v>
      </c>
      <c r="B128" s="134">
        <v>8</v>
      </c>
      <c r="C128" s="140"/>
    </row>
    <row r="129" ht="30" customHeight="1" spans="1:3">
      <c r="A129" s="141" t="s">
        <v>1307</v>
      </c>
      <c r="B129" s="134">
        <f>SUM(B130:B149)</f>
        <v>13299</v>
      </c>
      <c r="C129" s="140"/>
    </row>
    <row r="130" ht="30" customHeight="1" spans="1:3">
      <c r="A130" s="138" t="s">
        <v>1308</v>
      </c>
      <c r="B130" s="139">
        <v>658</v>
      </c>
      <c r="C130" s="140"/>
    </row>
    <row r="131" ht="30" customHeight="1" spans="1:3">
      <c r="A131" s="138" t="s">
        <v>1306</v>
      </c>
      <c r="B131" s="139">
        <v>30</v>
      </c>
      <c r="C131" s="140"/>
    </row>
    <row r="132" ht="30" customHeight="1" spans="1:3">
      <c r="A132" s="138" t="s">
        <v>1306</v>
      </c>
      <c r="B132" s="139">
        <v>114</v>
      </c>
      <c r="C132" s="140"/>
    </row>
    <row r="133" ht="30" customHeight="1" spans="1:3">
      <c r="A133" s="138" t="s">
        <v>1306</v>
      </c>
      <c r="B133" s="139">
        <v>186</v>
      </c>
      <c r="C133" s="140"/>
    </row>
    <row r="134" ht="30" customHeight="1" spans="1:3">
      <c r="A134" s="138" t="s">
        <v>1275</v>
      </c>
      <c r="B134" s="139">
        <v>24</v>
      </c>
      <c r="C134" s="140"/>
    </row>
    <row r="135" ht="30" customHeight="1" spans="1:3">
      <c r="A135" s="138" t="s">
        <v>1309</v>
      </c>
      <c r="B135" s="139">
        <v>3270</v>
      </c>
      <c r="C135" s="140"/>
    </row>
    <row r="136" ht="30" customHeight="1" spans="1:3">
      <c r="A136" s="138" t="s">
        <v>1309</v>
      </c>
      <c r="B136" s="139">
        <v>165</v>
      </c>
      <c r="C136" s="140"/>
    </row>
    <row r="137" ht="30" customHeight="1" spans="1:3">
      <c r="A137" s="138" t="s">
        <v>1310</v>
      </c>
      <c r="B137" s="139">
        <v>215</v>
      </c>
      <c r="C137" s="140"/>
    </row>
    <row r="138" ht="30" customHeight="1" spans="1:3">
      <c r="A138" s="138" t="s">
        <v>1311</v>
      </c>
      <c r="B138" s="139">
        <v>72</v>
      </c>
      <c r="C138" s="140"/>
    </row>
    <row r="139" ht="30" customHeight="1" spans="1:3">
      <c r="A139" s="150" t="s">
        <v>1311</v>
      </c>
      <c r="B139" s="139">
        <v>354</v>
      </c>
      <c r="C139" s="140"/>
    </row>
    <row r="140" ht="30" customHeight="1" spans="1:3">
      <c r="A140" s="138" t="s">
        <v>1311</v>
      </c>
      <c r="B140" s="139">
        <v>180</v>
      </c>
      <c r="C140" s="140"/>
    </row>
    <row r="141" ht="30" customHeight="1" spans="1:3">
      <c r="A141" s="138" t="s">
        <v>1312</v>
      </c>
      <c r="B141" s="139">
        <v>5388</v>
      </c>
      <c r="C141" s="140"/>
    </row>
    <row r="142" ht="30" customHeight="1" spans="1:3">
      <c r="A142" s="138" t="s">
        <v>1313</v>
      </c>
      <c r="B142" s="139">
        <v>308</v>
      </c>
      <c r="C142" s="140"/>
    </row>
    <row r="143" ht="30" customHeight="1" spans="1:3">
      <c r="A143" s="138" t="s">
        <v>1314</v>
      </c>
      <c r="B143" s="139">
        <v>769</v>
      </c>
      <c r="C143" s="140"/>
    </row>
    <row r="144" ht="30" customHeight="1" spans="1:3">
      <c r="A144" s="138" t="s">
        <v>1315</v>
      </c>
      <c r="B144" s="139">
        <v>800</v>
      </c>
      <c r="C144" s="140"/>
    </row>
    <row r="145" ht="30" customHeight="1" spans="1:3">
      <c r="A145" s="138" t="s">
        <v>1315</v>
      </c>
      <c r="B145" s="139">
        <v>365</v>
      </c>
      <c r="C145" s="140"/>
    </row>
    <row r="146" ht="30" customHeight="1" spans="1:3">
      <c r="A146" s="138" t="s">
        <v>1316</v>
      </c>
      <c r="B146" s="139">
        <v>140</v>
      </c>
      <c r="C146" s="140"/>
    </row>
    <row r="147" ht="30" customHeight="1" spans="1:3">
      <c r="A147" s="138" t="s">
        <v>1316</v>
      </c>
      <c r="B147" s="139">
        <v>29</v>
      </c>
      <c r="C147" s="140"/>
    </row>
    <row r="148" ht="30" customHeight="1" spans="1:3">
      <c r="A148" s="138" t="s">
        <v>1316</v>
      </c>
      <c r="B148" s="139">
        <v>9</v>
      </c>
      <c r="C148" s="140"/>
    </row>
    <row r="149" ht="30" customHeight="1" spans="1:3">
      <c r="A149" s="138" t="s">
        <v>1236</v>
      </c>
      <c r="B149" s="139">
        <v>223</v>
      </c>
      <c r="C149" s="140"/>
    </row>
    <row r="150" ht="30" customHeight="1" spans="1:3">
      <c r="A150" s="141" t="s">
        <v>1317</v>
      </c>
      <c r="B150" s="148">
        <f>SUM(B151:B153)</f>
        <v>22512</v>
      </c>
      <c r="C150" s="140"/>
    </row>
    <row r="151" ht="30" customHeight="1" spans="1:3">
      <c r="A151" s="138" t="s">
        <v>1318</v>
      </c>
      <c r="B151" s="139">
        <v>21879</v>
      </c>
      <c r="C151" s="140"/>
    </row>
    <row r="152" ht="30" customHeight="1" spans="1:3">
      <c r="A152" s="138" t="s">
        <v>1319</v>
      </c>
      <c r="B152" s="139">
        <v>320</v>
      </c>
      <c r="C152" s="140"/>
    </row>
    <row r="153" ht="30" customHeight="1" spans="1:3">
      <c r="A153" s="138" t="s">
        <v>1319</v>
      </c>
      <c r="B153" s="139">
        <v>313</v>
      </c>
      <c r="C153" s="140"/>
    </row>
    <row r="154" ht="30" customHeight="1" spans="1:3">
      <c r="A154" s="141" t="s">
        <v>1320</v>
      </c>
      <c r="B154" s="148">
        <f>SUM(B155:B156)</f>
        <v>38</v>
      </c>
      <c r="C154" s="140"/>
    </row>
    <row r="155" ht="30" customHeight="1" spans="1:3">
      <c r="A155" s="138" t="s">
        <v>1321</v>
      </c>
      <c r="B155" s="139">
        <v>17</v>
      </c>
      <c r="C155" s="140"/>
    </row>
    <row r="156" ht="30" customHeight="1" spans="1:3">
      <c r="A156" s="138" t="s">
        <v>1322</v>
      </c>
      <c r="B156" s="139">
        <v>21</v>
      </c>
      <c r="C156" s="140"/>
    </row>
    <row r="157" ht="30" customHeight="1" spans="1:3">
      <c r="A157" s="141" t="s">
        <v>1323</v>
      </c>
      <c r="B157" s="148">
        <f>SUM(B158:B159)</f>
        <v>653</v>
      </c>
      <c r="C157" s="140"/>
    </row>
    <row r="158" ht="30" customHeight="1" spans="1:3">
      <c r="A158" s="138" t="s">
        <v>1324</v>
      </c>
      <c r="B158" s="146">
        <v>251</v>
      </c>
      <c r="C158" s="140"/>
    </row>
    <row r="159" ht="30" customHeight="1" spans="1:3">
      <c r="A159" s="138" t="s">
        <v>1325</v>
      </c>
      <c r="B159" s="146">
        <v>402</v>
      </c>
      <c r="C159" s="140"/>
    </row>
  </sheetData>
  <mergeCells count="2">
    <mergeCell ref="A1:C1"/>
    <mergeCell ref="B2:C2"/>
  </mergeCells>
  <printOptions horizontalCentered="1"/>
  <pageMargins left="0.75" right="0.75" top="1" bottom="1" header="0.51" footer="0.51"/>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6"/>
  <sheetViews>
    <sheetView workbookViewId="0">
      <selection activeCell="B14" sqref="B14"/>
    </sheetView>
  </sheetViews>
  <sheetFormatPr defaultColWidth="9" defaultRowHeight="14.25" outlineLevelCol="2"/>
  <cols>
    <col min="1" max="1" width="11.625" style="93" customWidth="1"/>
    <col min="2" max="2" width="74.625" style="93" customWidth="1"/>
    <col min="3" max="3" width="13.625" style="93" customWidth="1"/>
    <col min="4" max="16384" width="9" style="93"/>
  </cols>
  <sheetData>
    <row r="1" spans="1:3">
      <c r="A1" s="75"/>
      <c r="B1" s="75"/>
      <c r="C1" s="75"/>
    </row>
    <row r="2" ht="30" customHeight="1" spans="1:3">
      <c r="A2" s="94" t="s">
        <v>1326</v>
      </c>
      <c r="B2" s="94"/>
      <c r="C2" s="94"/>
    </row>
    <row r="3" ht="30" customHeight="1" spans="1:3">
      <c r="A3" s="121"/>
      <c r="B3" s="121"/>
      <c r="C3" s="95" t="s">
        <v>1</v>
      </c>
    </row>
    <row r="4" ht="30" customHeight="1" spans="1:3">
      <c r="A4" s="96" t="s">
        <v>1327</v>
      </c>
      <c r="B4" s="96" t="s">
        <v>1328</v>
      </c>
      <c r="C4" s="96" t="s">
        <v>1194</v>
      </c>
    </row>
    <row r="5" ht="18" customHeight="1" spans="1:3">
      <c r="A5" s="97" t="s">
        <v>1329</v>
      </c>
      <c r="B5" s="97" t="s">
        <v>1330</v>
      </c>
      <c r="C5" s="98">
        <f>C6+C27+C31+C40+C44+C58+C75+C51+C66+C83</f>
        <v>14138</v>
      </c>
    </row>
    <row r="6" ht="18" customHeight="1" spans="1:3">
      <c r="A6" s="97" t="s">
        <v>1331</v>
      </c>
      <c r="B6" s="97" t="s">
        <v>1332</v>
      </c>
      <c r="C6" s="98">
        <f>C7+C16+C21+C11+C24</f>
        <v>833</v>
      </c>
    </row>
    <row r="7" ht="18" customHeight="1" spans="1:3">
      <c r="A7" s="97" t="s">
        <v>1333</v>
      </c>
      <c r="B7" s="97" t="s">
        <v>1334</v>
      </c>
      <c r="C7" s="98">
        <f>C8</f>
        <v>18</v>
      </c>
    </row>
    <row r="8" ht="18" customHeight="1" spans="1:3">
      <c r="A8" s="97" t="s">
        <v>1335</v>
      </c>
      <c r="B8" s="97" t="s">
        <v>44</v>
      </c>
      <c r="C8" s="98">
        <f>C9+C10</f>
        <v>18</v>
      </c>
    </row>
    <row r="9" ht="18" customHeight="1" spans="1:3">
      <c r="A9" s="97" t="s">
        <v>1335</v>
      </c>
      <c r="B9" s="97" t="s">
        <v>1336</v>
      </c>
      <c r="C9" s="98">
        <v>8</v>
      </c>
    </row>
    <row r="10" ht="18" customHeight="1" spans="1:3">
      <c r="A10" s="97" t="s">
        <v>1335</v>
      </c>
      <c r="B10" s="112" t="s">
        <v>1337</v>
      </c>
      <c r="C10" s="98">
        <v>10</v>
      </c>
    </row>
    <row r="11" ht="18" customHeight="1" spans="1:3">
      <c r="A11" s="97" t="s">
        <v>1338</v>
      </c>
      <c r="B11" s="97" t="s">
        <v>66</v>
      </c>
      <c r="C11" s="98">
        <f>+C12</f>
        <v>17</v>
      </c>
    </row>
    <row r="12" ht="18" customHeight="1" spans="1:3">
      <c r="A12" s="97" t="s">
        <v>1339</v>
      </c>
      <c r="B12" s="97" t="s">
        <v>71</v>
      </c>
      <c r="C12" s="98">
        <f>SUM(C13:C15)</f>
        <v>17</v>
      </c>
    </row>
    <row r="13" ht="18" customHeight="1" spans="1:3">
      <c r="A13" s="97" t="s">
        <v>1339</v>
      </c>
      <c r="B13" s="97" t="s">
        <v>1340</v>
      </c>
      <c r="C13" s="98">
        <v>1</v>
      </c>
    </row>
    <row r="14" ht="18" customHeight="1" spans="1:3">
      <c r="A14" s="97" t="s">
        <v>1339</v>
      </c>
      <c r="B14" s="97" t="s">
        <v>1341</v>
      </c>
      <c r="C14" s="98">
        <v>11</v>
      </c>
    </row>
    <row r="15" ht="18" customHeight="1" spans="1:3">
      <c r="A15" s="97" t="s">
        <v>1339</v>
      </c>
      <c r="B15" s="97" t="s">
        <v>1342</v>
      </c>
      <c r="C15" s="98">
        <v>5</v>
      </c>
    </row>
    <row r="16" ht="18" customHeight="1" spans="1:3">
      <c r="A16" s="97" t="s">
        <v>1343</v>
      </c>
      <c r="B16" s="97" t="s">
        <v>133</v>
      </c>
      <c r="C16" s="98">
        <f>C17</f>
        <v>568</v>
      </c>
    </row>
    <row r="17" ht="18" customHeight="1" spans="1:3">
      <c r="A17" s="97" t="s">
        <v>1344</v>
      </c>
      <c r="B17" s="97" t="s">
        <v>135</v>
      </c>
      <c r="C17" s="98">
        <f>C18+C19+C20</f>
        <v>568</v>
      </c>
    </row>
    <row r="18" ht="18" customHeight="1" spans="1:3">
      <c r="A18" s="97" t="s">
        <v>1344</v>
      </c>
      <c r="B18" s="112" t="s">
        <v>1345</v>
      </c>
      <c r="C18" s="98">
        <v>450</v>
      </c>
    </row>
    <row r="19" ht="18" customHeight="1" spans="1:3">
      <c r="A19" s="97" t="s">
        <v>1344</v>
      </c>
      <c r="B19" s="112" t="s">
        <v>1346</v>
      </c>
      <c r="C19" s="98">
        <v>44</v>
      </c>
    </row>
    <row r="20" ht="18" customHeight="1" spans="1:3">
      <c r="A20" s="97" t="s">
        <v>1344</v>
      </c>
      <c r="B20" s="112" t="s">
        <v>1347</v>
      </c>
      <c r="C20" s="98">
        <v>74</v>
      </c>
    </row>
    <row r="21" ht="18" customHeight="1" spans="1:3">
      <c r="A21" s="97" t="s">
        <v>1348</v>
      </c>
      <c r="B21" s="97" t="s">
        <v>145</v>
      </c>
      <c r="C21" s="98">
        <f t="shared" ref="C21:C25" si="0">C22</f>
        <v>195</v>
      </c>
    </row>
    <row r="22" ht="18" customHeight="1" spans="1:3">
      <c r="A22" s="97" t="s">
        <v>1349</v>
      </c>
      <c r="B22" s="97" t="s">
        <v>38</v>
      </c>
      <c r="C22" s="98">
        <f t="shared" si="0"/>
        <v>195</v>
      </c>
    </row>
    <row r="23" ht="18" customHeight="1" spans="1:3">
      <c r="A23" s="97" t="s">
        <v>1349</v>
      </c>
      <c r="B23" s="112" t="s">
        <v>1350</v>
      </c>
      <c r="C23" s="98">
        <v>195</v>
      </c>
    </row>
    <row r="24" ht="18" customHeight="1" spans="1:3">
      <c r="A24" s="97" t="s">
        <v>1351</v>
      </c>
      <c r="B24" s="112" t="s">
        <v>160</v>
      </c>
      <c r="C24" s="98">
        <f t="shared" si="0"/>
        <v>35</v>
      </c>
    </row>
    <row r="25" ht="18" customHeight="1" spans="1:3">
      <c r="A25" s="97" t="s">
        <v>1352</v>
      </c>
      <c r="B25" s="112" t="s">
        <v>38</v>
      </c>
      <c r="C25" s="98">
        <f t="shared" si="0"/>
        <v>35</v>
      </c>
    </row>
    <row r="26" ht="18" customHeight="1" spans="1:3">
      <c r="A26" s="97" t="s">
        <v>1352</v>
      </c>
      <c r="B26" s="112" t="s">
        <v>1353</v>
      </c>
      <c r="C26" s="98">
        <v>35</v>
      </c>
    </row>
    <row r="27" ht="18" customHeight="1" spans="1:3">
      <c r="A27" s="97" t="s">
        <v>1354</v>
      </c>
      <c r="B27" s="97" t="s">
        <v>1355</v>
      </c>
      <c r="C27" s="98">
        <f t="shared" ref="C27:C29" si="1">C28</f>
        <v>81</v>
      </c>
    </row>
    <row r="28" ht="18" customHeight="1" spans="1:3">
      <c r="A28" s="97" t="s">
        <v>1356</v>
      </c>
      <c r="B28" s="97" t="s">
        <v>271</v>
      </c>
      <c r="C28" s="98">
        <f t="shared" si="1"/>
        <v>81</v>
      </c>
    </row>
    <row r="29" ht="18" customHeight="1" spans="1:3">
      <c r="A29" s="97" t="s">
        <v>1357</v>
      </c>
      <c r="B29" s="110" t="s">
        <v>277</v>
      </c>
      <c r="C29" s="98">
        <f t="shared" si="1"/>
        <v>81</v>
      </c>
    </row>
    <row r="30" ht="18" customHeight="1" spans="1:3">
      <c r="A30" s="97" t="s">
        <v>1357</v>
      </c>
      <c r="B30" s="112" t="s">
        <v>1358</v>
      </c>
      <c r="C30" s="98">
        <v>81</v>
      </c>
    </row>
    <row r="31" ht="18" customHeight="1" spans="1:3">
      <c r="A31" s="97" t="s">
        <v>1359</v>
      </c>
      <c r="B31" s="97" t="s">
        <v>1360</v>
      </c>
      <c r="C31" s="98">
        <f>C32+C37</f>
        <v>103</v>
      </c>
    </row>
    <row r="32" ht="18" customHeight="1" spans="1:3">
      <c r="A32" s="97" t="s">
        <v>1361</v>
      </c>
      <c r="B32" s="97" t="s">
        <v>367</v>
      </c>
      <c r="C32" s="98">
        <f>C33+C35</f>
        <v>53</v>
      </c>
    </row>
    <row r="33" ht="18" customHeight="1" spans="1:3">
      <c r="A33" s="97" t="s">
        <v>1362</v>
      </c>
      <c r="B33" s="97" t="s">
        <v>375</v>
      </c>
      <c r="C33" s="98">
        <f t="shared" ref="C33:C38" si="2">C34</f>
        <v>6</v>
      </c>
    </row>
    <row r="34" ht="18" customHeight="1" spans="1:3">
      <c r="A34" s="97" t="s">
        <v>1362</v>
      </c>
      <c r="B34" s="97" t="s">
        <v>1363</v>
      </c>
      <c r="C34" s="98">
        <v>6</v>
      </c>
    </row>
    <row r="35" ht="18" customHeight="1" spans="1:3">
      <c r="A35" s="97" t="s">
        <v>1364</v>
      </c>
      <c r="B35" s="97" t="s">
        <v>379</v>
      </c>
      <c r="C35" s="98">
        <f t="shared" si="2"/>
        <v>47</v>
      </c>
    </row>
    <row r="36" ht="18" customHeight="1" spans="1:3">
      <c r="A36" s="97" t="s">
        <v>1364</v>
      </c>
      <c r="B36" s="97" t="s">
        <v>1365</v>
      </c>
      <c r="C36" s="98">
        <v>47</v>
      </c>
    </row>
    <row r="37" ht="18" customHeight="1" spans="1:3">
      <c r="A37" s="97" t="s">
        <v>1366</v>
      </c>
      <c r="B37" s="97" t="s">
        <v>404</v>
      </c>
      <c r="C37" s="98">
        <f t="shared" si="2"/>
        <v>50</v>
      </c>
    </row>
    <row r="38" ht="18" customHeight="1" spans="1:3">
      <c r="A38" s="97" t="s">
        <v>1367</v>
      </c>
      <c r="B38" s="97" t="s">
        <v>406</v>
      </c>
      <c r="C38" s="98">
        <f t="shared" si="2"/>
        <v>50</v>
      </c>
    </row>
    <row r="39" ht="18" customHeight="1" spans="1:3">
      <c r="A39" s="97" t="s">
        <v>1367</v>
      </c>
      <c r="B39" s="116" t="s">
        <v>1368</v>
      </c>
      <c r="C39" s="98">
        <v>50</v>
      </c>
    </row>
    <row r="40" ht="18" customHeight="1" spans="1:3">
      <c r="A40" s="97" t="s">
        <v>1369</v>
      </c>
      <c r="B40" s="97" t="s">
        <v>1370</v>
      </c>
      <c r="C40" s="98">
        <f t="shared" ref="C40:C42" si="3">C41</f>
        <v>119</v>
      </c>
    </row>
    <row r="41" ht="18" customHeight="1" spans="1:3">
      <c r="A41" s="97" t="s">
        <v>1371</v>
      </c>
      <c r="B41" s="97" t="s">
        <v>539</v>
      </c>
      <c r="C41" s="98">
        <f t="shared" si="3"/>
        <v>119</v>
      </c>
    </row>
    <row r="42" ht="18" customHeight="1" spans="1:3">
      <c r="A42" s="97" t="s">
        <v>1372</v>
      </c>
      <c r="B42" s="97" t="s">
        <v>548</v>
      </c>
      <c r="C42" s="98">
        <f t="shared" si="3"/>
        <v>119</v>
      </c>
    </row>
    <row r="43" ht="18" customHeight="1" spans="1:3">
      <c r="A43" s="97" t="s">
        <v>1372</v>
      </c>
      <c r="B43" s="97" t="s">
        <v>1373</v>
      </c>
      <c r="C43" s="98">
        <v>119</v>
      </c>
    </row>
    <row r="44" ht="18" customHeight="1" spans="1:3">
      <c r="A44" s="97" t="s">
        <v>1374</v>
      </c>
      <c r="B44" s="97" t="s">
        <v>1375</v>
      </c>
      <c r="C44" s="98">
        <f>C45+C48</f>
        <v>5776</v>
      </c>
    </row>
    <row r="45" ht="18" customHeight="1" spans="1:3">
      <c r="A45" s="97" t="s">
        <v>1376</v>
      </c>
      <c r="B45" s="97" t="s">
        <v>594</v>
      </c>
      <c r="C45" s="98">
        <f t="shared" ref="C45:C49" si="4">C46</f>
        <v>5741</v>
      </c>
    </row>
    <row r="46" ht="18" customHeight="1" spans="1:3">
      <c r="A46" s="97" t="s">
        <v>1377</v>
      </c>
      <c r="B46" s="97" t="s">
        <v>596</v>
      </c>
      <c r="C46" s="98">
        <f t="shared" si="4"/>
        <v>5741</v>
      </c>
    </row>
    <row r="47" ht="18" customHeight="1" spans="1:3">
      <c r="A47" s="97" t="s">
        <v>1377</v>
      </c>
      <c r="B47" s="122" t="s">
        <v>1378</v>
      </c>
      <c r="C47" s="98">
        <v>5741</v>
      </c>
    </row>
    <row r="48" ht="18" customHeight="1" spans="1:3">
      <c r="A48" s="97" t="s">
        <v>1379</v>
      </c>
      <c r="B48" s="122" t="s">
        <v>1380</v>
      </c>
      <c r="C48" s="98">
        <f t="shared" si="4"/>
        <v>35</v>
      </c>
    </row>
    <row r="49" ht="18" customHeight="1" spans="1:3">
      <c r="A49" s="97" t="s">
        <v>1381</v>
      </c>
      <c r="B49" s="122" t="s">
        <v>635</v>
      </c>
      <c r="C49" s="98">
        <f t="shared" si="4"/>
        <v>35</v>
      </c>
    </row>
    <row r="50" ht="18" customHeight="1" spans="1:3">
      <c r="A50" s="97" t="s">
        <v>1381</v>
      </c>
      <c r="B50" s="122" t="s">
        <v>1382</v>
      </c>
      <c r="C50" s="98">
        <v>35</v>
      </c>
    </row>
    <row r="51" ht="18" customHeight="1" spans="1:3">
      <c r="A51" s="97" t="s">
        <v>1383</v>
      </c>
      <c r="B51" s="97" t="s">
        <v>1384</v>
      </c>
      <c r="C51" s="98">
        <f>C52+C55</f>
        <v>385</v>
      </c>
    </row>
    <row r="52" ht="18" customHeight="1" spans="1:3">
      <c r="A52" s="97" t="s">
        <v>1385</v>
      </c>
      <c r="B52" s="97" t="s">
        <v>655</v>
      </c>
      <c r="C52" s="98">
        <f t="shared" ref="C52:C56" si="5">C53</f>
        <v>333</v>
      </c>
    </row>
    <row r="53" ht="18" customHeight="1" spans="1:3">
      <c r="A53" s="97" t="s">
        <v>1386</v>
      </c>
      <c r="B53" s="97" t="s">
        <v>656</v>
      </c>
      <c r="C53" s="98">
        <f t="shared" si="5"/>
        <v>333</v>
      </c>
    </row>
    <row r="54" ht="18" customHeight="1" spans="1:3">
      <c r="A54" s="97" t="s">
        <v>1386</v>
      </c>
      <c r="B54" s="122" t="s">
        <v>1387</v>
      </c>
      <c r="C54" s="98">
        <v>333</v>
      </c>
    </row>
    <row r="55" ht="18" customHeight="1" spans="1:3">
      <c r="A55" s="97" t="s">
        <v>1388</v>
      </c>
      <c r="B55" s="97" t="s">
        <v>664</v>
      </c>
      <c r="C55" s="98">
        <f t="shared" si="5"/>
        <v>52</v>
      </c>
    </row>
    <row r="56" ht="18" customHeight="1" spans="1:3">
      <c r="A56" s="97" t="s">
        <v>1389</v>
      </c>
      <c r="B56" s="97" t="s">
        <v>665</v>
      </c>
      <c r="C56" s="98">
        <f t="shared" si="5"/>
        <v>52</v>
      </c>
    </row>
    <row r="57" ht="18" customHeight="1" spans="1:3">
      <c r="A57" s="97" t="s">
        <v>1389</v>
      </c>
      <c r="B57" s="122" t="s">
        <v>1390</v>
      </c>
      <c r="C57" s="98">
        <v>52</v>
      </c>
    </row>
    <row r="58" ht="18" customHeight="1" spans="1:3">
      <c r="A58" s="97" t="s">
        <v>1391</v>
      </c>
      <c r="B58" s="97" t="s">
        <v>1392</v>
      </c>
      <c r="C58" s="98">
        <f>C59+C62</f>
        <v>1801</v>
      </c>
    </row>
    <row r="59" ht="18" customHeight="1" spans="1:3">
      <c r="A59" s="97" t="s">
        <v>1393</v>
      </c>
      <c r="B59" s="97" t="s">
        <v>738</v>
      </c>
      <c r="C59" s="98">
        <f t="shared" ref="C59:C62" si="6">C60</f>
        <v>1591</v>
      </c>
    </row>
    <row r="60" ht="18" customHeight="1" spans="1:3">
      <c r="A60" s="97" t="s">
        <v>1394</v>
      </c>
      <c r="B60" s="97" t="s">
        <v>739</v>
      </c>
      <c r="C60" s="98">
        <f t="shared" si="6"/>
        <v>1591</v>
      </c>
    </row>
    <row r="61" ht="18" customHeight="1" spans="1:3">
      <c r="A61" s="97" t="s">
        <v>1395</v>
      </c>
      <c r="B61" s="97" t="s">
        <v>1396</v>
      </c>
      <c r="C61" s="98">
        <v>1591</v>
      </c>
    </row>
    <row r="62" ht="18" customHeight="1" spans="1:3">
      <c r="A62" s="97" t="s">
        <v>1397</v>
      </c>
      <c r="B62" s="97" t="s">
        <v>745</v>
      </c>
      <c r="C62" s="98">
        <f t="shared" si="6"/>
        <v>210</v>
      </c>
    </row>
    <row r="63" ht="18" customHeight="1" spans="1:3">
      <c r="A63" s="97" t="s">
        <v>1398</v>
      </c>
      <c r="B63" s="97" t="s">
        <v>748</v>
      </c>
      <c r="C63" s="98">
        <f>C64+C65</f>
        <v>210</v>
      </c>
    </row>
    <row r="64" ht="18" customHeight="1" spans="1:3">
      <c r="A64" s="97" t="s">
        <v>1398</v>
      </c>
      <c r="B64" s="97" t="s">
        <v>1399</v>
      </c>
      <c r="C64" s="98">
        <v>35</v>
      </c>
    </row>
    <row r="65" ht="18" customHeight="1" spans="1:3">
      <c r="A65" s="97" t="s">
        <v>1398</v>
      </c>
      <c r="B65" s="97" t="s">
        <v>1400</v>
      </c>
      <c r="C65" s="98">
        <v>175</v>
      </c>
    </row>
    <row r="66" ht="18" customHeight="1" spans="1:3">
      <c r="A66" s="97" t="s">
        <v>1401</v>
      </c>
      <c r="B66" s="97" t="s">
        <v>1402</v>
      </c>
      <c r="C66" s="98">
        <f>C67+C70</f>
        <v>1653</v>
      </c>
    </row>
    <row r="67" ht="18" customHeight="1" spans="1:3">
      <c r="A67" s="97" t="s">
        <v>1403</v>
      </c>
      <c r="B67" s="97" t="s">
        <v>758</v>
      </c>
      <c r="C67" s="98">
        <f t="shared" ref="C67:C70" si="7">C68</f>
        <v>957</v>
      </c>
    </row>
    <row r="68" ht="18" customHeight="1" spans="1:3">
      <c r="A68" s="97" t="s">
        <v>1404</v>
      </c>
      <c r="B68" s="97" t="s">
        <v>759</v>
      </c>
      <c r="C68" s="98">
        <f t="shared" si="7"/>
        <v>957</v>
      </c>
    </row>
    <row r="69" ht="18" customHeight="1" spans="1:3">
      <c r="A69" s="97" t="s">
        <v>1404</v>
      </c>
      <c r="B69" s="97" t="s">
        <v>1405</v>
      </c>
      <c r="C69" s="98">
        <v>957</v>
      </c>
    </row>
    <row r="70" ht="18" customHeight="1" spans="1:3">
      <c r="A70" s="97" t="s">
        <v>1406</v>
      </c>
      <c r="B70" s="97" t="s">
        <v>799</v>
      </c>
      <c r="C70" s="98">
        <f t="shared" si="7"/>
        <v>696</v>
      </c>
    </row>
    <row r="71" ht="18" customHeight="1" spans="1:3">
      <c r="A71" s="97" t="s">
        <v>1407</v>
      </c>
      <c r="B71" s="97" t="s">
        <v>801</v>
      </c>
      <c r="C71" s="98">
        <f>C72+C73+C74</f>
        <v>696</v>
      </c>
    </row>
    <row r="72" ht="18" customHeight="1" spans="1:3">
      <c r="A72" s="97" t="s">
        <v>1407</v>
      </c>
      <c r="B72" s="97" t="s">
        <v>1408</v>
      </c>
      <c r="C72" s="98">
        <v>140</v>
      </c>
    </row>
    <row r="73" ht="18" customHeight="1" spans="1:3">
      <c r="A73" s="97" t="s">
        <v>1407</v>
      </c>
      <c r="B73" s="97" t="s">
        <v>1408</v>
      </c>
      <c r="C73" s="98">
        <v>111</v>
      </c>
    </row>
    <row r="74" ht="18" customHeight="1" spans="1:3">
      <c r="A74" s="97" t="s">
        <v>1407</v>
      </c>
      <c r="B74" s="97" t="s">
        <v>1409</v>
      </c>
      <c r="C74" s="98">
        <v>445</v>
      </c>
    </row>
    <row r="75" ht="18" customHeight="1" spans="1:3">
      <c r="A75" s="97" t="s">
        <v>1410</v>
      </c>
      <c r="B75" s="97" t="s">
        <v>1411</v>
      </c>
      <c r="C75" s="98">
        <f>C76+C80</f>
        <v>3353</v>
      </c>
    </row>
    <row r="76" ht="18" customHeight="1" spans="1:3">
      <c r="A76" s="97" t="s">
        <v>1412</v>
      </c>
      <c r="B76" s="97" t="s">
        <v>836</v>
      </c>
      <c r="C76" s="98">
        <f t="shared" ref="C76:C81" si="8">C77</f>
        <v>384</v>
      </c>
    </row>
    <row r="77" ht="18" customHeight="1" spans="1:3">
      <c r="A77" s="97" t="s">
        <v>1413</v>
      </c>
      <c r="B77" s="97" t="s">
        <v>838</v>
      </c>
      <c r="C77" s="98">
        <f>C78+C79</f>
        <v>384</v>
      </c>
    </row>
    <row r="78" ht="18" customHeight="1" spans="1:3">
      <c r="A78" s="97" t="s">
        <v>1413</v>
      </c>
      <c r="B78" s="97" t="s">
        <v>1414</v>
      </c>
      <c r="C78" s="98">
        <v>134</v>
      </c>
    </row>
    <row r="79" ht="18" customHeight="1" spans="1:3">
      <c r="A79" s="97" t="s">
        <v>1413</v>
      </c>
      <c r="B79" s="97" t="s">
        <v>1415</v>
      </c>
      <c r="C79" s="98">
        <v>250</v>
      </c>
    </row>
    <row r="80" ht="18" customHeight="1" spans="1:3">
      <c r="A80" s="97" t="s">
        <v>1416</v>
      </c>
      <c r="B80" s="97" t="s">
        <v>836</v>
      </c>
      <c r="C80" s="98">
        <f t="shared" si="8"/>
        <v>2969</v>
      </c>
    </row>
    <row r="81" ht="18" customHeight="1" spans="1:3">
      <c r="A81" s="97" t="s">
        <v>1417</v>
      </c>
      <c r="B81" s="97" t="s">
        <v>838</v>
      </c>
      <c r="C81" s="98">
        <f t="shared" si="8"/>
        <v>2969</v>
      </c>
    </row>
    <row r="82" ht="18" customHeight="1" spans="1:3">
      <c r="A82" s="97" t="s">
        <v>1417</v>
      </c>
      <c r="B82" s="97" t="s">
        <v>1418</v>
      </c>
      <c r="C82" s="98">
        <v>2969</v>
      </c>
    </row>
    <row r="83" ht="18" customHeight="1" spans="1:3">
      <c r="A83" s="97" t="s">
        <v>1419</v>
      </c>
      <c r="B83" s="97" t="s">
        <v>1420</v>
      </c>
      <c r="C83" s="98">
        <f t="shared" ref="C83:C85" si="9">C84</f>
        <v>34</v>
      </c>
    </row>
    <row r="84" ht="18" customHeight="1" spans="1:3">
      <c r="A84" s="97" t="s">
        <v>1421</v>
      </c>
      <c r="B84" s="97" t="s">
        <v>854</v>
      </c>
      <c r="C84" s="98">
        <f t="shared" si="9"/>
        <v>34</v>
      </c>
    </row>
    <row r="85" ht="18" customHeight="1" spans="1:3">
      <c r="A85" s="97" t="s">
        <v>1422</v>
      </c>
      <c r="B85" s="97" t="s">
        <v>856</v>
      </c>
      <c r="C85" s="98">
        <f t="shared" si="9"/>
        <v>34</v>
      </c>
    </row>
    <row r="86" ht="18" customHeight="1" spans="1:3">
      <c r="A86" s="97" t="s">
        <v>1422</v>
      </c>
      <c r="B86" s="97" t="s">
        <v>1423</v>
      </c>
      <c r="C86" s="98">
        <v>34</v>
      </c>
    </row>
  </sheetData>
  <mergeCells count="1">
    <mergeCell ref="A2:C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0"/>
  <sheetViews>
    <sheetView showGridLines="0" showZeros="0" view="pageBreakPreview" zoomScaleNormal="100" workbookViewId="0">
      <pane xSplit="1" ySplit="5" topLeftCell="B293" activePane="bottomRight" state="frozen"/>
      <selection/>
      <selection pane="topRight"/>
      <selection pane="bottomLeft"/>
      <selection pane="bottomRight" activeCell="B300" sqref="B300"/>
    </sheetView>
  </sheetViews>
  <sheetFormatPr defaultColWidth="8" defaultRowHeight="12.75" outlineLevelCol="3"/>
  <cols>
    <col min="1" max="1" width="57.75" style="101" customWidth="1"/>
    <col min="2" max="2" width="14" style="102" customWidth="1"/>
    <col min="3" max="3" width="64.25" style="101" customWidth="1"/>
    <col min="4" max="4" width="14" style="103" customWidth="1"/>
    <col min="5" max="16384" width="8" style="101"/>
  </cols>
  <sheetData>
    <row r="1" s="100" customFormat="1" ht="51" customHeight="1" spans="1:4">
      <c r="A1" s="104" t="s">
        <v>1424</v>
      </c>
      <c r="B1" s="104"/>
      <c r="C1" s="104"/>
      <c r="D1" s="104"/>
    </row>
    <row r="2" s="100" customFormat="1" ht="18.75" customHeight="1" spans="1:4">
      <c r="A2" s="105"/>
      <c r="B2" s="105"/>
      <c r="C2" s="106" t="s">
        <v>1</v>
      </c>
      <c r="D2" s="106"/>
    </row>
    <row r="3" s="100" customFormat="1" ht="32.25" customHeight="1" spans="1:4">
      <c r="A3" s="107" t="s">
        <v>1425</v>
      </c>
      <c r="B3" s="108"/>
      <c r="C3" s="107" t="s">
        <v>1426</v>
      </c>
      <c r="D3" s="108"/>
    </row>
    <row r="4" s="100" customFormat="1" ht="18.75" customHeight="1" spans="1:4">
      <c r="A4" s="109" t="s">
        <v>33</v>
      </c>
      <c r="B4" s="109" t="s">
        <v>3</v>
      </c>
      <c r="C4" s="109" t="s">
        <v>33</v>
      </c>
      <c r="D4" s="109" t="s">
        <v>3</v>
      </c>
    </row>
    <row r="5" s="100" customFormat="1" ht="18.75" customHeight="1" spans="1:4">
      <c r="A5" s="110" t="s">
        <v>1427</v>
      </c>
      <c r="B5" s="111"/>
      <c r="C5" s="110" t="s">
        <v>1428</v>
      </c>
      <c r="D5" s="111"/>
    </row>
    <row r="6" s="100" customFormat="1" ht="18.75" customHeight="1" spans="1:4">
      <c r="A6" s="112" t="s">
        <v>1429</v>
      </c>
      <c r="B6" s="113"/>
      <c r="C6" s="112" t="s">
        <v>1430</v>
      </c>
      <c r="D6" s="113"/>
    </row>
    <row r="7" s="100" customFormat="1" ht="18.75" customHeight="1" spans="1:4">
      <c r="A7" s="97" t="s">
        <v>1431</v>
      </c>
      <c r="B7" s="114"/>
      <c r="C7" s="97" t="s">
        <v>1432</v>
      </c>
      <c r="D7" s="114"/>
    </row>
    <row r="8" s="100" customFormat="1" ht="18.75" customHeight="1" spans="1:4">
      <c r="A8" s="97" t="s">
        <v>1433</v>
      </c>
      <c r="B8" s="114"/>
      <c r="C8" s="97" t="s">
        <v>1434</v>
      </c>
      <c r="D8" s="114"/>
    </row>
    <row r="9" s="100" customFormat="1" ht="18.75" customHeight="1" spans="1:4">
      <c r="A9" s="97" t="s">
        <v>1435</v>
      </c>
      <c r="B9" s="114"/>
      <c r="C9" s="97" t="s">
        <v>1436</v>
      </c>
      <c r="D9" s="114"/>
    </row>
    <row r="10" s="100" customFormat="1" ht="18.75" customHeight="1" spans="1:4">
      <c r="A10" s="97" t="s">
        <v>1437</v>
      </c>
      <c r="B10" s="115">
        <v>150000</v>
      </c>
      <c r="C10" s="97" t="s">
        <v>1438</v>
      </c>
      <c r="D10" s="114"/>
    </row>
    <row r="11" s="100" customFormat="1" ht="18.75" customHeight="1" spans="1:4">
      <c r="A11" s="97" t="s">
        <v>1439</v>
      </c>
      <c r="B11" s="114" t="s">
        <v>1440</v>
      </c>
      <c r="C11" s="97" t="s">
        <v>1441</v>
      </c>
      <c r="D11" s="114"/>
    </row>
    <row r="12" s="100" customFormat="1" ht="18.75" customHeight="1" spans="1:4">
      <c r="A12" s="97" t="s">
        <v>1442</v>
      </c>
      <c r="B12" s="114"/>
      <c r="C12" s="97" t="s">
        <v>1443</v>
      </c>
      <c r="D12" s="114"/>
    </row>
    <row r="13" s="100" customFormat="1" ht="18.75" customHeight="1" spans="1:4">
      <c r="A13" s="116" t="s">
        <v>1444</v>
      </c>
      <c r="B13" s="117"/>
      <c r="C13" s="116" t="s">
        <v>1445</v>
      </c>
      <c r="D13" s="117"/>
    </row>
    <row r="14" s="100" customFormat="1" ht="18.75" customHeight="1" spans="1:4">
      <c r="A14" s="116" t="s">
        <v>1446</v>
      </c>
      <c r="B14" s="117"/>
      <c r="C14" s="116" t="s">
        <v>1447</v>
      </c>
      <c r="D14" s="117"/>
    </row>
    <row r="15" s="100" customFormat="1" ht="18.75" customHeight="1" spans="1:4">
      <c r="A15" s="97" t="s">
        <v>1448</v>
      </c>
      <c r="B15" s="118"/>
      <c r="C15" s="97" t="s">
        <v>1449</v>
      </c>
      <c r="D15" s="114"/>
    </row>
    <row r="16" s="100" customFormat="1" ht="18.75" customHeight="1" spans="1:4">
      <c r="A16" s="97" t="s">
        <v>1450</v>
      </c>
      <c r="B16" s="114"/>
      <c r="C16" s="97" t="s">
        <v>1451</v>
      </c>
      <c r="D16" s="114"/>
    </row>
    <row r="17" s="100" customFormat="1" ht="18.75" customHeight="1" spans="1:4">
      <c r="A17" s="112" t="s">
        <v>1452</v>
      </c>
      <c r="B17" s="113"/>
      <c r="C17" s="112" t="s">
        <v>1453</v>
      </c>
      <c r="D17" s="113"/>
    </row>
    <row r="18" s="100" customFormat="1" ht="18.75" customHeight="1" spans="1:4">
      <c r="A18" s="97" t="s">
        <v>1454</v>
      </c>
      <c r="B18" s="114"/>
      <c r="C18" s="97" t="s">
        <v>1455</v>
      </c>
      <c r="D18" s="114"/>
    </row>
    <row r="19" s="100" customFormat="1" ht="18.75" customHeight="1" spans="1:4">
      <c r="A19" s="97" t="s">
        <v>1456</v>
      </c>
      <c r="B19" s="114"/>
      <c r="C19" s="97" t="s">
        <v>1457</v>
      </c>
      <c r="D19" s="114"/>
    </row>
    <row r="20" s="100" customFormat="1" ht="18.75" customHeight="1" spans="1:4">
      <c r="A20" s="110" t="s">
        <v>1458</v>
      </c>
      <c r="B20" s="118">
        <v>800</v>
      </c>
      <c r="C20" s="110" t="s">
        <v>1459</v>
      </c>
      <c r="D20" s="111"/>
    </row>
    <row r="21" s="100" customFormat="1" ht="18.75" customHeight="1" spans="1:4">
      <c r="A21" s="112" t="s">
        <v>1460</v>
      </c>
      <c r="B21" s="113"/>
      <c r="C21" s="97" t="s">
        <v>1461</v>
      </c>
      <c r="D21" s="114"/>
    </row>
    <row r="22" s="100" customFormat="1" ht="18.75" customHeight="1" spans="1:4">
      <c r="A22" s="97" t="s">
        <v>1462</v>
      </c>
      <c r="B22" s="114"/>
      <c r="C22" s="97" t="s">
        <v>1463</v>
      </c>
      <c r="D22" s="114"/>
    </row>
    <row r="23" s="100" customFormat="1" ht="18.75" customHeight="1" spans="1:4">
      <c r="A23" s="97" t="s">
        <v>1464</v>
      </c>
      <c r="B23" s="114"/>
      <c r="C23" s="110" t="s">
        <v>1465</v>
      </c>
      <c r="D23" s="111"/>
    </row>
    <row r="24" s="100" customFormat="1" ht="18.75" customHeight="1" spans="1:4">
      <c r="A24" s="97" t="s">
        <v>1466</v>
      </c>
      <c r="B24" s="115">
        <v>650</v>
      </c>
      <c r="C24" s="112" t="s">
        <v>1467</v>
      </c>
      <c r="D24" s="113"/>
    </row>
    <row r="25" s="100" customFormat="1" ht="18.75" customHeight="1" spans="1:4">
      <c r="A25" s="97" t="s">
        <v>1468</v>
      </c>
      <c r="B25" s="114"/>
      <c r="C25" s="97" t="s">
        <v>1469</v>
      </c>
      <c r="D25" s="114"/>
    </row>
    <row r="26" s="100" customFormat="1" ht="18.75" customHeight="1" spans="1:4">
      <c r="A26" s="97" t="s">
        <v>1470</v>
      </c>
      <c r="B26" s="114"/>
      <c r="C26" s="97" t="s">
        <v>1471</v>
      </c>
      <c r="D26" s="114"/>
    </row>
    <row r="27" s="100" customFormat="1" ht="18.75" customHeight="1" spans="1:4">
      <c r="A27" s="97" t="s">
        <v>1472</v>
      </c>
      <c r="B27" s="114"/>
      <c r="C27" s="97" t="s">
        <v>1473</v>
      </c>
      <c r="D27" s="114"/>
    </row>
    <row r="28" s="100" customFormat="1" ht="18.75" customHeight="1" spans="1:4">
      <c r="A28" s="116" t="s">
        <v>1474</v>
      </c>
      <c r="B28" s="117"/>
      <c r="C28" s="97" t="s">
        <v>1475</v>
      </c>
      <c r="D28" s="114"/>
    </row>
    <row r="29" s="100" customFormat="1" ht="18.75" customHeight="1" spans="1:4">
      <c r="A29" s="116" t="s">
        <v>1476</v>
      </c>
      <c r="B29" s="117"/>
      <c r="C29" s="97" t="s">
        <v>1477</v>
      </c>
      <c r="D29" s="114"/>
    </row>
    <row r="30" s="100" customFormat="1" ht="18.75" customHeight="1" spans="1:4">
      <c r="A30" s="97" t="s">
        <v>1478</v>
      </c>
      <c r="B30" s="114"/>
      <c r="C30" s="97" t="s">
        <v>1479</v>
      </c>
      <c r="D30" s="114"/>
    </row>
    <row r="31" s="100" customFormat="1" ht="18.75" customHeight="1" spans="1:4">
      <c r="A31" s="97" t="s">
        <v>1480</v>
      </c>
      <c r="B31" s="114"/>
      <c r="C31" s="116" t="s">
        <v>1481</v>
      </c>
      <c r="D31" s="117"/>
    </row>
    <row r="32" s="100" customFormat="1" ht="18.75" customHeight="1" spans="1:4">
      <c r="A32" s="112" t="s">
        <v>1482</v>
      </c>
      <c r="B32" s="113">
        <v>60</v>
      </c>
      <c r="C32" s="116" t="s">
        <v>1483</v>
      </c>
      <c r="D32" s="117">
        <f>D33+D49+D53+D54+D60+D64+D68+D72+D78+D81+D90</f>
        <v>93965</v>
      </c>
    </row>
    <row r="33" s="100" customFormat="1" ht="18.75" customHeight="1" spans="1:4">
      <c r="A33" s="97"/>
      <c r="B33" s="114"/>
      <c r="C33" s="97" t="s">
        <v>1484</v>
      </c>
      <c r="D33" s="115">
        <f>SUM(D34:D48)</f>
        <v>88059</v>
      </c>
    </row>
    <row r="34" s="100" customFormat="1" ht="18.75" customHeight="1" spans="1:4">
      <c r="A34" s="97"/>
      <c r="B34" s="114"/>
      <c r="C34" s="97" t="s">
        <v>1485</v>
      </c>
      <c r="D34" s="115">
        <v>12680</v>
      </c>
    </row>
    <row r="35" s="100" customFormat="1" ht="18.75" customHeight="1" spans="1:4">
      <c r="A35" s="110"/>
      <c r="B35" s="111"/>
      <c r="C35" s="112" t="s">
        <v>1486</v>
      </c>
      <c r="D35" s="113">
        <v>891</v>
      </c>
    </row>
    <row r="36" s="100" customFormat="1" ht="18.75" customHeight="1" spans="1:4">
      <c r="A36" s="112"/>
      <c r="B36" s="113"/>
      <c r="C36" s="97" t="s">
        <v>1487</v>
      </c>
      <c r="D36" s="114"/>
    </row>
    <row r="37" s="100" customFormat="1" ht="18.75" customHeight="1" spans="1:4">
      <c r="A37" s="97"/>
      <c r="B37" s="114"/>
      <c r="C37" s="97" t="s">
        <v>1488</v>
      </c>
      <c r="D37" s="115">
        <v>6</v>
      </c>
    </row>
    <row r="38" s="100" customFormat="1" ht="18.75" customHeight="1" spans="1:4">
      <c r="A38" s="97"/>
      <c r="B38" s="114"/>
      <c r="C38" s="110" t="s">
        <v>1489</v>
      </c>
      <c r="D38" s="118">
        <v>4605</v>
      </c>
    </row>
    <row r="39" s="100" customFormat="1" ht="18.75" customHeight="1" spans="1:4">
      <c r="A39" s="97"/>
      <c r="B39" s="114"/>
      <c r="C39" s="112" t="s">
        <v>1490</v>
      </c>
      <c r="D39" s="113">
        <v>200</v>
      </c>
    </row>
    <row r="40" s="100" customFormat="1" ht="18.75" customHeight="1" spans="1:4">
      <c r="A40" s="97"/>
      <c r="B40" s="114"/>
      <c r="C40" s="97" t="s">
        <v>1491</v>
      </c>
      <c r="D40" s="114"/>
    </row>
    <row r="41" s="100" customFormat="1" ht="18.75" customHeight="1" spans="1:4">
      <c r="A41" s="97"/>
      <c r="B41" s="114"/>
      <c r="C41" s="97" t="s">
        <v>1492</v>
      </c>
      <c r="D41" s="114"/>
    </row>
    <row r="42" s="100" customFormat="1" ht="18.75" customHeight="1" spans="1:4">
      <c r="A42" s="97"/>
      <c r="B42" s="114"/>
      <c r="C42" s="97" t="s">
        <v>1493</v>
      </c>
      <c r="D42" s="113">
        <v>4164</v>
      </c>
    </row>
    <row r="43" s="100" customFormat="1" ht="18.75" customHeight="1" spans="1:4">
      <c r="A43" s="116"/>
      <c r="B43" s="117"/>
      <c r="C43" s="97" t="s">
        <v>1494</v>
      </c>
      <c r="D43" s="114"/>
    </row>
    <row r="44" s="100" customFormat="1" ht="18.75" customHeight="1" spans="1:4">
      <c r="A44" s="116"/>
      <c r="B44" s="117"/>
      <c r="C44" s="97" t="s">
        <v>941</v>
      </c>
      <c r="D44" s="114"/>
    </row>
    <row r="45" s="100" customFormat="1" ht="18.75" customHeight="1" spans="1:4">
      <c r="A45" s="97"/>
      <c r="B45" s="114"/>
      <c r="C45" s="97" t="s">
        <v>1495</v>
      </c>
      <c r="D45" s="114"/>
    </row>
    <row r="46" s="100" customFormat="1" ht="18.75" customHeight="1" spans="1:4">
      <c r="A46" s="97"/>
      <c r="B46" s="114"/>
      <c r="C46" s="116" t="s">
        <v>1496</v>
      </c>
      <c r="D46" s="117">
        <v>116</v>
      </c>
    </row>
    <row r="47" s="100" customFormat="1" ht="18.75" customHeight="1" spans="1:4">
      <c r="A47" s="112"/>
      <c r="B47" s="113"/>
      <c r="C47" s="116" t="s">
        <v>1497</v>
      </c>
      <c r="D47" s="117">
        <v>9850</v>
      </c>
    </row>
    <row r="48" s="100" customFormat="1" ht="18.75" customHeight="1" spans="1:4">
      <c r="A48" s="97"/>
      <c r="B48" s="114"/>
      <c r="C48" s="97" t="s">
        <v>1498</v>
      </c>
      <c r="D48" s="115">
        <v>55547</v>
      </c>
    </row>
    <row r="49" s="100" customFormat="1" ht="18.75" customHeight="1" spans="1:4">
      <c r="A49" s="97"/>
      <c r="B49" s="114"/>
      <c r="C49" s="97" t="s">
        <v>1499</v>
      </c>
      <c r="D49" s="114"/>
    </row>
    <row r="50" s="100" customFormat="1" ht="18.75" customHeight="1" spans="1:4">
      <c r="A50" s="110"/>
      <c r="B50" s="111"/>
      <c r="C50" s="112" t="s">
        <v>1485</v>
      </c>
      <c r="D50" s="113"/>
    </row>
    <row r="51" s="100" customFormat="1" ht="18.75" customHeight="1" spans="1:4">
      <c r="A51" s="112"/>
      <c r="B51" s="113"/>
      <c r="C51" s="97" t="s">
        <v>1486</v>
      </c>
      <c r="D51" s="114"/>
    </row>
    <row r="52" s="100" customFormat="1" ht="18.75" customHeight="1" spans="1:4">
      <c r="A52" s="97"/>
      <c r="B52" s="114"/>
      <c r="C52" s="97" t="s">
        <v>1500</v>
      </c>
      <c r="D52" s="114"/>
    </row>
    <row r="53" s="100" customFormat="1" ht="18.75" customHeight="1" spans="1:4">
      <c r="A53" s="97"/>
      <c r="B53" s="114"/>
      <c r="C53" s="110" t="s">
        <v>1501</v>
      </c>
      <c r="D53" s="111" t="s">
        <v>1502</v>
      </c>
    </row>
    <row r="54" s="100" customFormat="1" ht="18.75" customHeight="1" spans="1:4">
      <c r="A54" s="97"/>
      <c r="B54" s="114"/>
      <c r="C54" s="112" t="s">
        <v>1503</v>
      </c>
      <c r="D54" s="113"/>
    </row>
    <row r="55" s="100" customFormat="1" ht="18.75" customHeight="1" spans="1:4">
      <c r="A55" s="97"/>
      <c r="B55" s="114"/>
      <c r="C55" s="97" t="s">
        <v>1504</v>
      </c>
      <c r="D55" s="115"/>
    </row>
    <row r="56" s="100" customFormat="1" ht="18.75" customHeight="1" spans="1:4">
      <c r="A56" s="97"/>
      <c r="B56" s="114"/>
      <c r="C56" s="97" t="s">
        <v>1505</v>
      </c>
      <c r="D56" s="114"/>
    </row>
    <row r="57" s="100" customFormat="1" ht="18.75" customHeight="1" spans="1:4">
      <c r="A57" s="97"/>
      <c r="B57" s="114"/>
      <c r="C57" s="97" t="s">
        <v>1506</v>
      </c>
      <c r="D57" s="114"/>
    </row>
    <row r="58" s="100" customFormat="1" ht="18.75" customHeight="1" spans="1:4">
      <c r="A58" s="116"/>
      <c r="B58" s="117"/>
      <c r="C58" s="97" t="s">
        <v>1507</v>
      </c>
      <c r="D58" s="114"/>
    </row>
    <row r="59" s="100" customFormat="1" ht="18.75" customHeight="1" spans="1:4">
      <c r="A59" s="116"/>
      <c r="B59" s="117"/>
      <c r="C59" s="97" t="s">
        <v>1508</v>
      </c>
      <c r="D59" s="114"/>
    </row>
    <row r="60" s="100" customFormat="1" ht="18.75" customHeight="1" spans="1:4">
      <c r="A60" s="97"/>
      <c r="B60" s="114"/>
      <c r="C60" s="97" t="s">
        <v>1509</v>
      </c>
      <c r="D60" s="115">
        <v>142</v>
      </c>
    </row>
    <row r="61" s="100" customFormat="1" ht="18.75" customHeight="1" spans="1:4">
      <c r="A61" s="97"/>
      <c r="B61" s="114"/>
      <c r="C61" s="116" t="s">
        <v>1510</v>
      </c>
      <c r="D61" s="117"/>
    </row>
    <row r="62" s="100" customFormat="1" ht="18.75" customHeight="1" spans="1:4">
      <c r="A62" s="112"/>
      <c r="B62" s="113"/>
      <c r="C62" s="116" t="s">
        <v>1511</v>
      </c>
      <c r="D62" s="117">
        <v>142</v>
      </c>
    </row>
    <row r="63" s="100" customFormat="1" ht="18.75" customHeight="1" spans="1:4">
      <c r="A63" s="97"/>
      <c r="B63" s="114"/>
      <c r="C63" s="97" t="s">
        <v>1512</v>
      </c>
      <c r="D63" s="115"/>
    </row>
    <row r="64" s="100" customFormat="1" ht="18.75" customHeight="1" spans="1:4">
      <c r="A64" s="97"/>
      <c r="B64" s="114"/>
      <c r="C64" s="97" t="s">
        <v>1513</v>
      </c>
      <c r="D64" s="114"/>
    </row>
    <row r="65" s="100" customFormat="1" ht="18.75" customHeight="1" spans="1:4">
      <c r="A65" s="110"/>
      <c r="B65" s="111"/>
      <c r="C65" s="112" t="s">
        <v>1485</v>
      </c>
      <c r="D65" s="113"/>
    </row>
    <row r="66" s="100" customFormat="1" ht="18.75" customHeight="1" spans="1:4">
      <c r="A66" s="112"/>
      <c r="B66" s="113"/>
      <c r="C66" s="97" t="s">
        <v>1486</v>
      </c>
      <c r="D66" s="114"/>
    </row>
    <row r="67" s="100" customFormat="1" ht="18.75" customHeight="1" spans="1:4">
      <c r="A67" s="97"/>
      <c r="B67" s="114"/>
      <c r="C67" s="97" t="s">
        <v>1514</v>
      </c>
      <c r="D67" s="114"/>
    </row>
    <row r="68" s="100" customFormat="1" ht="18.75" customHeight="1" spans="1:4">
      <c r="A68" s="97"/>
      <c r="B68" s="114"/>
      <c r="C68" s="110" t="s">
        <v>1515</v>
      </c>
      <c r="D68" s="111"/>
    </row>
    <row r="69" s="100" customFormat="1" ht="18.75" customHeight="1" spans="1:4">
      <c r="A69" s="97"/>
      <c r="B69" s="114"/>
      <c r="C69" s="112" t="s">
        <v>1485</v>
      </c>
      <c r="D69" s="113"/>
    </row>
    <row r="70" s="100" customFormat="1" ht="18.75" customHeight="1" spans="1:4">
      <c r="A70" s="97"/>
      <c r="B70" s="114"/>
      <c r="C70" s="97" t="s">
        <v>1486</v>
      </c>
      <c r="D70" s="114"/>
    </row>
    <row r="71" s="100" customFormat="1" ht="18.75" customHeight="1" spans="1:4">
      <c r="A71" s="97"/>
      <c r="B71" s="114"/>
      <c r="C71" s="97" t="s">
        <v>1516</v>
      </c>
      <c r="D71" s="114"/>
    </row>
    <row r="72" s="100" customFormat="1" ht="18.75" customHeight="1" spans="1:4">
      <c r="A72" s="97"/>
      <c r="B72" s="114"/>
      <c r="C72" s="97" t="s">
        <v>1517</v>
      </c>
      <c r="D72" s="115"/>
    </row>
    <row r="73" s="100" customFormat="1" ht="18.75" customHeight="1" spans="1:4">
      <c r="A73" s="116"/>
      <c r="B73" s="117"/>
      <c r="C73" s="97" t="s">
        <v>1504</v>
      </c>
      <c r="D73" s="114"/>
    </row>
    <row r="74" s="100" customFormat="1" ht="18.75" customHeight="1" spans="1:4">
      <c r="A74" s="116"/>
      <c r="B74" s="117"/>
      <c r="C74" s="97" t="s">
        <v>1505</v>
      </c>
      <c r="D74" s="114"/>
    </row>
    <row r="75" s="100" customFormat="1" ht="18.75" customHeight="1" spans="1:4">
      <c r="A75" s="97"/>
      <c r="B75" s="114"/>
      <c r="C75" s="97" t="s">
        <v>1506</v>
      </c>
      <c r="D75" s="114"/>
    </row>
    <row r="76" s="100" customFormat="1" ht="18.75" customHeight="1" spans="1:4">
      <c r="A76" s="97"/>
      <c r="B76" s="114"/>
      <c r="C76" s="116" t="s">
        <v>1507</v>
      </c>
      <c r="D76" s="117"/>
    </row>
    <row r="77" s="100" customFormat="1" ht="18.75" customHeight="1" spans="1:4">
      <c r="A77" s="112"/>
      <c r="B77" s="113"/>
      <c r="C77" s="116" t="s">
        <v>1518</v>
      </c>
      <c r="D77" s="117"/>
    </row>
    <row r="78" s="100" customFormat="1" ht="18.75" customHeight="1" spans="1:4">
      <c r="A78" s="97"/>
      <c r="B78" s="114"/>
      <c r="C78" s="97" t="s">
        <v>1519</v>
      </c>
      <c r="D78" s="114"/>
    </row>
    <row r="79" s="100" customFormat="1" ht="18.75" customHeight="1" spans="1:4">
      <c r="A79" s="97"/>
      <c r="B79" s="114"/>
      <c r="C79" s="97" t="s">
        <v>1510</v>
      </c>
      <c r="D79" s="114"/>
    </row>
    <row r="80" s="100" customFormat="1" ht="18.75" customHeight="1" spans="1:4">
      <c r="A80" s="110"/>
      <c r="B80" s="111"/>
      <c r="C80" s="112" t="s">
        <v>1520</v>
      </c>
      <c r="D80" s="113"/>
    </row>
    <row r="81" s="100" customFormat="1" ht="18.75" customHeight="1" spans="1:4">
      <c r="A81" s="112"/>
      <c r="B81" s="113"/>
      <c r="C81" s="97" t="s">
        <v>1521</v>
      </c>
      <c r="D81" s="114"/>
    </row>
    <row r="82" s="100" customFormat="1" ht="18.75" customHeight="1" spans="1:4">
      <c r="A82" s="97"/>
      <c r="B82" s="114"/>
      <c r="C82" s="97" t="s">
        <v>1485</v>
      </c>
      <c r="D82" s="114"/>
    </row>
    <row r="83" s="100" customFormat="1" ht="18.75" customHeight="1" spans="1:4">
      <c r="A83" s="97"/>
      <c r="B83" s="114"/>
      <c r="C83" s="110" t="s">
        <v>1486</v>
      </c>
      <c r="D83" s="111"/>
    </row>
    <row r="84" s="100" customFormat="1" ht="18.75" customHeight="1" spans="1:4">
      <c r="A84" s="97"/>
      <c r="B84" s="114"/>
      <c r="C84" s="112" t="s">
        <v>1487</v>
      </c>
      <c r="D84" s="113"/>
    </row>
    <row r="85" s="100" customFormat="1" ht="18.75" customHeight="1" spans="1:4">
      <c r="A85" s="97"/>
      <c r="B85" s="114"/>
      <c r="C85" s="97" t="s">
        <v>1488</v>
      </c>
      <c r="D85" s="114"/>
    </row>
    <row r="86" s="100" customFormat="1" ht="18.75" customHeight="1" spans="1:4">
      <c r="A86" s="97"/>
      <c r="B86" s="114"/>
      <c r="C86" s="97" t="s">
        <v>1491</v>
      </c>
      <c r="D86" s="114"/>
    </row>
    <row r="87" s="100" customFormat="1" ht="18.75" customHeight="1" spans="1:4">
      <c r="A87" s="97"/>
      <c r="B87" s="114"/>
      <c r="C87" s="97" t="s">
        <v>1493</v>
      </c>
      <c r="D87" s="114"/>
    </row>
    <row r="88" s="100" customFormat="1" ht="18.75" customHeight="1" spans="1:4">
      <c r="A88" s="116"/>
      <c r="B88" s="117"/>
      <c r="C88" s="97" t="s">
        <v>1494</v>
      </c>
      <c r="D88" s="114"/>
    </row>
    <row r="89" s="100" customFormat="1" ht="18.75" customHeight="1" spans="1:4">
      <c r="A89" s="116"/>
      <c r="B89" s="117"/>
      <c r="C89" s="97" t="s">
        <v>1522</v>
      </c>
      <c r="D89" s="114"/>
    </row>
    <row r="90" s="100" customFormat="1" ht="18.75" customHeight="1" spans="1:4">
      <c r="A90" s="116"/>
      <c r="B90" s="117"/>
      <c r="C90" s="97" t="s">
        <v>1523</v>
      </c>
      <c r="D90" s="115">
        <v>5667</v>
      </c>
    </row>
    <row r="91" s="100" customFormat="1" ht="18.75" customHeight="1" spans="1:4">
      <c r="A91" s="116"/>
      <c r="B91" s="117"/>
      <c r="C91" s="119" t="s">
        <v>1524</v>
      </c>
      <c r="D91" s="115">
        <v>5667</v>
      </c>
    </row>
    <row r="92" s="100" customFormat="1" ht="18.75" customHeight="1" spans="1:4">
      <c r="A92" s="97"/>
      <c r="B92" s="114"/>
      <c r="C92" s="97" t="s">
        <v>1525</v>
      </c>
      <c r="D92" s="115">
        <f>D93+D103+D108+D112+D116</f>
        <v>238</v>
      </c>
    </row>
    <row r="93" s="100" customFormat="1" ht="18.75" customHeight="1" spans="1:4">
      <c r="A93" s="97"/>
      <c r="B93" s="114"/>
      <c r="C93" s="116" t="s">
        <v>1526</v>
      </c>
      <c r="D93" s="117"/>
    </row>
    <row r="94" s="100" customFormat="1" ht="18.75" customHeight="1" spans="1:4">
      <c r="A94" s="112"/>
      <c r="B94" s="113"/>
      <c r="C94" s="116" t="s">
        <v>1527</v>
      </c>
      <c r="D94" s="117"/>
    </row>
    <row r="95" s="100" customFormat="1" ht="18.75" customHeight="1" spans="1:4">
      <c r="A95" s="97"/>
      <c r="B95" s="114"/>
      <c r="C95" s="97" t="s">
        <v>1528</v>
      </c>
      <c r="D95" s="114"/>
    </row>
    <row r="96" s="100" customFormat="1" ht="18.75" customHeight="1" spans="1:4">
      <c r="A96" s="97"/>
      <c r="B96" s="114"/>
      <c r="C96" s="97" t="s">
        <v>1529</v>
      </c>
      <c r="D96" s="114"/>
    </row>
    <row r="97" s="100" customFormat="1" ht="18.75" customHeight="1" spans="1:4">
      <c r="A97" s="110"/>
      <c r="B97" s="111"/>
      <c r="C97" s="112" t="s">
        <v>1530</v>
      </c>
      <c r="D97" s="113"/>
    </row>
    <row r="98" s="100" customFormat="1" ht="18.75" customHeight="1" spans="1:4">
      <c r="A98" s="112"/>
      <c r="B98" s="113"/>
      <c r="C98" s="97" t="s">
        <v>1531</v>
      </c>
      <c r="D98" s="114"/>
    </row>
    <row r="99" s="100" customFormat="1" ht="18.75" customHeight="1" spans="1:4">
      <c r="A99" s="97"/>
      <c r="B99" s="114"/>
      <c r="C99" s="97" t="s">
        <v>1527</v>
      </c>
      <c r="D99" s="114"/>
    </row>
    <row r="100" s="100" customFormat="1" ht="18.75" customHeight="1" spans="1:4">
      <c r="A100" s="97"/>
      <c r="B100" s="114"/>
      <c r="C100" s="110" t="s">
        <v>1528</v>
      </c>
      <c r="D100" s="111"/>
    </row>
    <row r="101" s="100" customFormat="1" ht="18.75" customHeight="1" spans="1:4">
      <c r="A101" s="97"/>
      <c r="B101" s="114"/>
      <c r="C101" s="112" t="s">
        <v>1532</v>
      </c>
      <c r="D101" s="113"/>
    </row>
    <row r="102" s="100" customFormat="1" ht="18.75" customHeight="1" spans="1:4">
      <c r="A102" s="97"/>
      <c r="B102" s="114"/>
      <c r="C102" s="97" t="s">
        <v>1533</v>
      </c>
      <c r="D102" s="114"/>
    </row>
    <row r="103" s="100" customFormat="1" ht="18.75" customHeight="1" spans="1:4">
      <c r="A103" s="97"/>
      <c r="B103" s="114"/>
      <c r="C103" s="97" t="s">
        <v>1534</v>
      </c>
      <c r="D103" s="115">
        <v>230</v>
      </c>
    </row>
    <row r="104" s="100" customFormat="1" ht="18.75" customHeight="1" spans="1:4">
      <c r="A104" s="97"/>
      <c r="B104" s="114"/>
      <c r="C104" s="97" t="s">
        <v>728</v>
      </c>
      <c r="D104" s="114"/>
    </row>
    <row r="105" s="100" customFormat="1" ht="18.75" customHeight="1" spans="1:4">
      <c r="A105" s="116"/>
      <c r="B105" s="117"/>
      <c r="C105" s="97" t="s">
        <v>1535</v>
      </c>
      <c r="D105" s="114"/>
    </row>
    <row r="106" s="100" customFormat="1" ht="18.75" customHeight="1" spans="1:4">
      <c r="A106" s="116"/>
      <c r="B106" s="117"/>
      <c r="C106" s="97" t="s">
        <v>1536</v>
      </c>
      <c r="D106" s="117">
        <v>230</v>
      </c>
    </row>
    <row r="107" s="100" customFormat="1" ht="18.75" customHeight="1" spans="1:4">
      <c r="A107" s="97"/>
      <c r="B107" s="114"/>
      <c r="C107" s="97" t="s">
        <v>1537</v>
      </c>
      <c r="D107" s="115"/>
    </row>
    <row r="108" s="100" customFormat="1" ht="18.75" customHeight="1" spans="1:4">
      <c r="A108" s="97"/>
      <c r="B108" s="114"/>
      <c r="C108" s="97" t="s">
        <v>1538</v>
      </c>
      <c r="D108" s="117">
        <v>8</v>
      </c>
    </row>
    <row r="109" s="100" customFormat="1" ht="18.75" customHeight="1" spans="1:4">
      <c r="A109" s="112"/>
      <c r="B109" s="113"/>
      <c r="C109" s="97" t="s">
        <v>1539</v>
      </c>
      <c r="D109" s="117">
        <v>8</v>
      </c>
    </row>
    <row r="110" s="100" customFormat="1" ht="18.75" customHeight="1" spans="1:4">
      <c r="A110" s="97"/>
      <c r="B110" s="114"/>
      <c r="C110" s="97" t="s">
        <v>1527</v>
      </c>
      <c r="D110" s="114"/>
    </row>
    <row r="111" s="100" customFormat="1" ht="18.75" customHeight="1" spans="1:4">
      <c r="A111" s="97"/>
      <c r="B111" s="114"/>
      <c r="C111" s="97" t="s">
        <v>1540</v>
      </c>
      <c r="D111" s="114"/>
    </row>
    <row r="112" s="100" customFormat="1" ht="18.75" customHeight="1" spans="1:4">
      <c r="A112" s="110"/>
      <c r="B112" s="111"/>
      <c r="C112" s="97" t="s">
        <v>1541</v>
      </c>
      <c r="D112" s="113"/>
    </row>
    <row r="113" s="100" customFormat="1" ht="18.75" customHeight="1" spans="1:4">
      <c r="A113" s="112"/>
      <c r="B113" s="113"/>
      <c r="C113" s="97" t="s">
        <v>1539</v>
      </c>
      <c r="D113" s="114"/>
    </row>
    <row r="114" s="100" customFormat="1" ht="18.75" customHeight="1" spans="1:4">
      <c r="A114" s="97"/>
      <c r="B114" s="114"/>
      <c r="C114" s="116" t="s">
        <v>1527</v>
      </c>
      <c r="D114" s="114"/>
    </row>
    <row r="115" s="100" customFormat="1" ht="18.75" customHeight="1" spans="1:4">
      <c r="A115" s="97"/>
      <c r="B115" s="114"/>
      <c r="C115" s="116" t="s">
        <v>1542</v>
      </c>
      <c r="D115" s="111"/>
    </row>
    <row r="116" s="100" customFormat="1" ht="18.75" customHeight="1" spans="1:4">
      <c r="A116" s="97"/>
      <c r="B116" s="114"/>
      <c r="C116" s="97" t="s">
        <v>1543</v>
      </c>
      <c r="D116" s="113"/>
    </row>
    <row r="117" s="100" customFormat="1" ht="18.75" customHeight="1" spans="1:4">
      <c r="A117" s="97"/>
      <c r="B117" s="114"/>
      <c r="C117" s="97" t="s">
        <v>1527</v>
      </c>
      <c r="D117" s="114"/>
    </row>
    <row r="118" s="100" customFormat="1" ht="18.75" customHeight="1" spans="1:4">
      <c r="A118" s="97"/>
      <c r="B118" s="114"/>
      <c r="C118" s="112" t="s">
        <v>1544</v>
      </c>
      <c r="D118" s="114"/>
    </row>
    <row r="119" s="100" customFormat="1" ht="18.75" customHeight="1" spans="1:4">
      <c r="A119" s="97"/>
      <c r="B119" s="114"/>
      <c r="C119" s="116" t="s">
        <v>1545</v>
      </c>
      <c r="D119" s="114"/>
    </row>
    <row r="120" s="100" customFormat="1" ht="18.75" customHeight="1" spans="1:4">
      <c r="A120" s="116"/>
      <c r="B120" s="117"/>
      <c r="C120" s="116" t="s">
        <v>1546</v>
      </c>
      <c r="D120" s="114"/>
    </row>
    <row r="121" s="100" customFormat="1" ht="18.75" customHeight="1" spans="1:4">
      <c r="A121" s="116"/>
      <c r="B121" s="117"/>
      <c r="C121" s="97" t="s">
        <v>759</v>
      </c>
      <c r="D121" s="114"/>
    </row>
    <row r="122" s="100" customFormat="1" ht="18.75" customHeight="1" spans="1:4">
      <c r="A122" s="97"/>
      <c r="B122" s="114"/>
      <c r="C122" s="97" t="s">
        <v>760</v>
      </c>
      <c r="D122" s="114"/>
    </row>
    <row r="123" s="100" customFormat="1" ht="18.75" customHeight="1" spans="1:4">
      <c r="A123" s="97"/>
      <c r="B123" s="114"/>
      <c r="C123" s="112" t="s">
        <v>1547</v>
      </c>
      <c r="D123" s="117"/>
    </row>
    <row r="124" s="100" customFormat="1" ht="18.75" customHeight="1" spans="1:4">
      <c r="A124" s="112"/>
      <c r="B124" s="113"/>
      <c r="C124" s="97" t="s">
        <v>1548</v>
      </c>
      <c r="D124" s="117"/>
    </row>
    <row r="125" s="100" customFormat="1" ht="18.75" customHeight="1" spans="1:4">
      <c r="A125" s="97"/>
      <c r="B125" s="114"/>
      <c r="C125" s="97" t="s">
        <v>1549</v>
      </c>
      <c r="D125" s="114"/>
    </row>
    <row r="126" s="100" customFormat="1" ht="18.75" customHeight="1" spans="1:4">
      <c r="A126" s="97"/>
      <c r="B126" s="114"/>
      <c r="C126" s="110" t="s">
        <v>1547</v>
      </c>
      <c r="D126" s="114"/>
    </row>
    <row r="127" s="100" customFormat="1" ht="18.75" customHeight="1" spans="1:4">
      <c r="A127" s="110"/>
      <c r="B127" s="111"/>
      <c r="C127" s="112" t="s">
        <v>1550</v>
      </c>
      <c r="D127" s="113"/>
    </row>
    <row r="128" s="100" customFormat="1" ht="18.75" customHeight="1" spans="1:4">
      <c r="A128" s="112"/>
      <c r="B128" s="113"/>
      <c r="C128" s="97" t="s">
        <v>1551</v>
      </c>
      <c r="D128" s="114"/>
    </row>
    <row r="129" s="100" customFormat="1" ht="18.75" customHeight="1" spans="1:4">
      <c r="A129" s="97"/>
      <c r="B129" s="114"/>
      <c r="C129" s="97" t="s">
        <v>1552</v>
      </c>
      <c r="D129" s="114"/>
    </row>
    <row r="130" s="100" customFormat="1" ht="18.75" customHeight="1" spans="1:4">
      <c r="A130" s="97"/>
      <c r="B130" s="114"/>
      <c r="C130" s="97" t="s">
        <v>1553</v>
      </c>
      <c r="D130" s="111"/>
    </row>
    <row r="131" s="100" customFormat="1" ht="18.75" customHeight="1" spans="1:4">
      <c r="A131" s="97"/>
      <c r="B131" s="114"/>
      <c r="C131" s="97" t="s">
        <v>1554</v>
      </c>
      <c r="D131" s="113"/>
    </row>
    <row r="132" s="100" customFormat="1" ht="18.75" customHeight="1" spans="1:4">
      <c r="A132" s="97"/>
      <c r="B132" s="114"/>
      <c r="C132" s="97" t="s">
        <v>1555</v>
      </c>
      <c r="D132" s="114"/>
    </row>
    <row r="133" s="100" customFormat="1" ht="18.75" customHeight="1" spans="1:4">
      <c r="A133" s="97"/>
      <c r="B133" s="114"/>
      <c r="C133" s="97" t="s">
        <v>1556</v>
      </c>
      <c r="D133" s="114"/>
    </row>
    <row r="134" s="100" customFormat="1" ht="18.75" customHeight="1" spans="1:4">
      <c r="A134" s="97"/>
      <c r="B134" s="114"/>
      <c r="C134" s="116" t="s">
        <v>1557</v>
      </c>
      <c r="D134" s="114"/>
    </row>
    <row r="135" s="100" customFormat="1" ht="18.75" customHeight="1" spans="1:4">
      <c r="A135" s="116"/>
      <c r="B135" s="117"/>
      <c r="C135" s="116" t="s">
        <v>1558</v>
      </c>
      <c r="D135" s="114"/>
    </row>
    <row r="136" s="100" customFormat="1" ht="18.75" customHeight="1" spans="1:4">
      <c r="A136" s="116"/>
      <c r="B136" s="117"/>
      <c r="C136" s="97" t="s">
        <v>1559</v>
      </c>
      <c r="D136" s="114"/>
    </row>
    <row r="137" s="100" customFormat="1" ht="18.75" customHeight="1" spans="1:4">
      <c r="A137" s="97"/>
      <c r="B137" s="114"/>
      <c r="C137" s="97" t="s">
        <v>1560</v>
      </c>
      <c r="D137" s="114"/>
    </row>
    <row r="138" s="100" customFormat="1" ht="18.75" customHeight="1" spans="1:4">
      <c r="A138" s="97"/>
      <c r="B138" s="114"/>
      <c r="C138" s="112" t="s">
        <v>1561</v>
      </c>
      <c r="D138" s="117"/>
    </row>
    <row r="139" s="100" customFormat="1" ht="18.75" customHeight="1" spans="1:4">
      <c r="A139" s="112"/>
      <c r="B139" s="113"/>
      <c r="C139" s="97" t="s">
        <v>1562</v>
      </c>
      <c r="D139" s="117"/>
    </row>
    <row r="140" s="100" customFormat="1" ht="18.75" customHeight="1" spans="1:4">
      <c r="A140" s="97"/>
      <c r="B140" s="114"/>
      <c r="C140" s="97" t="s">
        <v>1563</v>
      </c>
      <c r="D140" s="114"/>
    </row>
    <row r="141" s="100" customFormat="1" ht="18.75" customHeight="1" spans="1:4">
      <c r="A141" s="97"/>
      <c r="B141" s="114"/>
      <c r="C141" s="110" t="s">
        <v>1564</v>
      </c>
      <c r="D141" s="114"/>
    </row>
    <row r="142" s="100" customFormat="1" ht="18.75" customHeight="1" spans="1:4">
      <c r="A142" s="110"/>
      <c r="B142" s="111"/>
      <c r="C142" s="112" t="s">
        <v>1565</v>
      </c>
      <c r="D142" s="113"/>
    </row>
    <row r="143" s="100" customFormat="1" ht="18.75" customHeight="1" spans="1:4">
      <c r="A143" s="112"/>
      <c r="B143" s="113"/>
      <c r="C143" s="97" t="s">
        <v>1566</v>
      </c>
      <c r="D143" s="114"/>
    </row>
    <row r="144" s="100" customFormat="1" ht="18.75" customHeight="1" spans="1:4">
      <c r="A144" s="97"/>
      <c r="B144" s="114"/>
      <c r="C144" s="97" t="s">
        <v>1567</v>
      </c>
      <c r="D144" s="114"/>
    </row>
    <row r="145" s="100" customFormat="1" ht="18.75" customHeight="1" spans="1:4">
      <c r="A145" s="97"/>
      <c r="B145" s="114"/>
      <c r="C145" s="97" t="s">
        <v>1568</v>
      </c>
      <c r="D145" s="111"/>
    </row>
    <row r="146" s="100" customFormat="1" ht="18.75" customHeight="1" spans="1:4">
      <c r="A146" s="97"/>
      <c r="B146" s="114"/>
      <c r="C146" s="97" t="s">
        <v>1569</v>
      </c>
      <c r="D146" s="113"/>
    </row>
    <row r="147" s="100" customFormat="1" ht="18.75" customHeight="1" spans="1:4">
      <c r="A147" s="97"/>
      <c r="B147" s="114"/>
      <c r="C147" s="97" t="s">
        <v>1570</v>
      </c>
      <c r="D147" s="114"/>
    </row>
    <row r="148" s="100" customFormat="1" ht="18.75" customHeight="1" spans="1:4">
      <c r="A148" s="97"/>
      <c r="B148" s="114"/>
      <c r="C148" s="97" t="s">
        <v>786</v>
      </c>
      <c r="D148" s="114"/>
    </row>
    <row r="149" s="100" customFormat="1" ht="18.75" customHeight="1" spans="1:4">
      <c r="A149" s="97"/>
      <c r="B149" s="114"/>
      <c r="C149" s="116" t="s">
        <v>1571</v>
      </c>
      <c r="D149" s="114"/>
    </row>
    <row r="150" s="100" customFormat="1" ht="18.75" customHeight="1" spans="1:4">
      <c r="A150" s="116"/>
      <c r="B150" s="117"/>
      <c r="C150" s="116" t="s">
        <v>1572</v>
      </c>
      <c r="D150" s="114"/>
    </row>
    <row r="151" s="100" customFormat="1" ht="18.75" customHeight="1" spans="1:4">
      <c r="A151" s="116"/>
      <c r="B151" s="117"/>
      <c r="C151" s="97" t="s">
        <v>1573</v>
      </c>
      <c r="D151" s="114"/>
    </row>
    <row r="152" s="100" customFormat="1" ht="18.75" customHeight="1" spans="1:4">
      <c r="A152" s="97"/>
      <c r="B152" s="114"/>
      <c r="C152" s="97" t="s">
        <v>1574</v>
      </c>
      <c r="D152" s="114"/>
    </row>
    <row r="153" s="100" customFormat="1" ht="18.75" customHeight="1" spans="1:4">
      <c r="A153" s="97"/>
      <c r="B153" s="114"/>
      <c r="C153" s="112" t="s">
        <v>1575</v>
      </c>
      <c r="D153" s="117"/>
    </row>
    <row r="154" s="100" customFormat="1" ht="18.75" customHeight="1" spans="1:4">
      <c r="A154" s="112"/>
      <c r="B154" s="113"/>
      <c r="C154" s="97" t="s">
        <v>1576</v>
      </c>
      <c r="D154" s="117"/>
    </row>
    <row r="155" s="100" customFormat="1" ht="18.75" customHeight="1" spans="1:4">
      <c r="A155" s="97"/>
      <c r="B155" s="114"/>
      <c r="C155" s="97" t="s">
        <v>1577</v>
      </c>
      <c r="D155" s="114"/>
    </row>
    <row r="156" s="100" customFormat="1" ht="18.75" customHeight="1" spans="1:4">
      <c r="A156" s="97"/>
      <c r="B156" s="114"/>
      <c r="C156" s="110" t="s">
        <v>759</v>
      </c>
      <c r="D156" s="114"/>
    </row>
    <row r="157" s="100" customFormat="1" ht="18.75" customHeight="1" spans="1:4">
      <c r="A157" s="110"/>
      <c r="B157" s="111"/>
      <c r="C157" s="112" t="s">
        <v>1578</v>
      </c>
      <c r="D157" s="113"/>
    </row>
    <row r="158" s="100" customFormat="1" ht="18.75" customHeight="1" spans="1:4">
      <c r="A158" s="112"/>
      <c r="B158" s="113"/>
      <c r="C158" s="97" t="s">
        <v>1579</v>
      </c>
      <c r="D158" s="114"/>
    </row>
    <row r="159" s="100" customFormat="1" ht="18.75" customHeight="1" spans="1:4">
      <c r="A159" s="97"/>
      <c r="B159" s="114"/>
      <c r="C159" s="97" t="s">
        <v>759</v>
      </c>
      <c r="D159" s="114"/>
    </row>
    <row r="160" s="100" customFormat="1" ht="18.75" customHeight="1" spans="1:4">
      <c r="A160" s="97"/>
      <c r="B160" s="114"/>
      <c r="C160" s="97" t="s">
        <v>1580</v>
      </c>
      <c r="D160" s="111"/>
    </row>
    <row r="161" s="100" customFormat="1" ht="18.75" customHeight="1" spans="1:4">
      <c r="A161" s="97"/>
      <c r="B161" s="114"/>
      <c r="C161" s="97" t="s">
        <v>1581</v>
      </c>
      <c r="D161" s="113"/>
    </row>
    <row r="162" s="100" customFormat="1" ht="18.75" customHeight="1" spans="1:4">
      <c r="A162" s="97"/>
      <c r="B162" s="114"/>
      <c r="C162" s="97" t="s">
        <v>1582</v>
      </c>
      <c r="D162" s="115">
        <v>304</v>
      </c>
    </row>
    <row r="163" s="100" customFormat="1" ht="18.75" customHeight="1" spans="1:4">
      <c r="A163" s="97"/>
      <c r="B163" s="114"/>
      <c r="C163" s="97" t="s">
        <v>1583</v>
      </c>
      <c r="D163" s="114"/>
    </row>
    <row r="164" s="100" customFormat="1" ht="18.75" customHeight="1" spans="1:4">
      <c r="A164" s="97"/>
      <c r="B164" s="114"/>
      <c r="C164" s="119" t="s">
        <v>1584</v>
      </c>
      <c r="D164" s="115">
        <v>304</v>
      </c>
    </row>
    <row r="165" s="100" customFormat="1" ht="18.75" customHeight="1" spans="1:4">
      <c r="A165" s="116"/>
      <c r="B165" s="117"/>
      <c r="C165" s="119" t="s">
        <v>1585</v>
      </c>
      <c r="D165" s="115">
        <v>304</v>
      </c>
    </row>
    <row r="166" s="100" customFormat="1" ht="18.75" customHeight="1" spans="1:4">
      <c r="A166" s="116"/>
      <c r="B166" s="117"/>
      <c r="C166" s="97" t="s">
        <v>1586</v>
      </c>
      <c r="D166" s="115">
        <f>D167+D171+D180</f>
        <v>5837</v>
      </c>
    </row>
    <row r="167" s="100" customFormat="1" ht="18.75" customHeight="1" spans="1:4">
      <c r="A167" s="97"/>
      <c r="B167" s="114"/>
      <c r="C167" s="97" t="s">
        <v>1587</v>
      </c>
      <c r="D167" s="115">
        <v>4218</v>
      </c>
    </row>
    <row r="168" s="100" customFormat="1" ht="18.75" customHeight="1" spans="1:4">
      <c r="A168" s="97"/>
      <c r="B168" s="114"/>
      <c r="C168" s="112" t="s">
        <v>1588</v>
      </c>
      <c r="D168" s="117"/>
    </row>
    <row r="169" s="100" customFormat="1" ht="18.75" customHeight="1" spans="1:4">
      <c r="A169" s="112"/>
      <c r="B169" s="113"/>
      <c r="C169" s="97" t="s">
        <v>1589</v>
      </c>
      <c r="D169" s="117">
        <v>4218</v>
      </c>
    </row>
    <row r="170" s="100" customFormat="1" ht="18.75" customHeight="1" spans="1:4">
      <c r="A170" s="97"/>
      <c r="B170" s="114"/>
      <c r="C170" s="97" t="s">
        <v>1590</v>
      </c>
      <c r="D170" s="114"/>
    </row>
    <row r="171" s="100" customFormat="1" ht="18.75" customHeight="1" spans="1:4">
      <c r="A171" s="97"/>
      <c r="B171" s="114"/>
      <c r="C171" s="110" t="s">
        <v>1591</v>
      </c>
      <c r="D171" s="114"/>
    </row>
    <row r="172" s="100" customFormat="1" ht="18.75" customHeight="1" spans="1:4">
      <c r="A172" s="110"/>
      <c r="B172" s="111"/>
      <c r="C172" s="112" t="s">
        <v>1592</v>
      </c>
      <c r="D172" s="113"/>
    </row>
    <row r="173" s="100" customFormat="1" ht="18.75" customHeight="1" spans="1:4">
      <c r="A173" s="112"/>
      <c r="B173" s="113"/>
      <c r="C173" s="97" t="s">
        <v>1593</v>
      </c>
      <c r="D173" s="114"/>
    </row>
    <row r="174" s="100" customFormat="1" ht="18.75" customHeight="1" spans="1:4">
      <c r="A174" s="97"/>
      <c r="B174" s="114"/>
      <c r="C174" s="97" t="s">
        <v>1594</v>
      </c>
      <c r="D174" s="114"/>
    </row>
    <row r="175" s="100" customFormat="1" ht="18.75" customHeight="1" spans="1:4">
      <c r="A175" s="97"/>
      <c r="B175" s="114"/>
      <c r="C175" s="97" t="s">
        <v>1595</v>
      </c>
      <c r="D175" s="111"/>
    </row>
    <row r="176" s="100" customFormat="1" ht="18.75" customHeight="1" spans="1:4">
      <c r="A176" s="97"/>
      <c r="B176" s="114"/>
      <c r="C176" s="97" t="s">
        <v>1596</v>
      </c>
      <c r="D176" s="113"/>
    </row>
    <row r="177" s="100" customFormat="1" ht="18.75" customHeight="1" spans="1:4">
      <c r="A177" s="97"/>
      <c r="B177" s="114"/>
      <c r="C177" s="97" t="s">
        <v>1597</v>
      </c>
      <c r="D177" s="114"/>
    </row>
    <row r="178" s="100" customFormat="1" ht="18.75" customHeight="1" spans="1:4">
      <c r="A178" s="97"/>
      <c r="B178" s="114"/>
      <c r="C178" s="97" t="s">
        <v>1598</v>
      </c>
      <c r="D178" s="114"/>
    </row>
    <row r="179" s="100" customFormat="1" ht="18.75" customHeight="1" spans="1:4">
      <c r="A179" s="97"/>
      <c r="B179" s="114"/>
      <c r="C179" s="116" t="s">
        <v>1599</v>
      </c>
      <c r="D179" s="114"/>
    </row>
    <row r="180" s="100" customFormat="1" ht="18.75" customHeight="1" spans="1:4">
      <c r="A180" s="116"/>
      <c r="B180" s="117"/>
      <c r="C180" s="116" t="s">
        <v>1600</v>
      </c>
      <c r="D180" s="115">
        <f>SUM(D181:D190)</f>
        <v>1619</v>
      </c>
    </row>
    <row r="181" s="100" customFormat="1" ht="18.75" customHeight="1" spans="1:4">
      <c r="A181" s="116"/>
      <c r="B181" s="117"/>
      <c r="C181" s="97" t="s">
        <v>1601</v>
      </c>
      <c r="D181" s="115">
        <v>1272</v>
      </c>
    </row>
    <row r="182" s="100" customFormat="1" ht="18.75" customHeight="1" spans="1:4">
      <c r="A182" s="97"/>
      <c r="B182" s="114"/>
      <c r="C182" s="97" t="s">
        <v>1602</v>
      </c>
      <c r="D182" s="115">
        <v>174</v>
      </c>
    </row>
    <row r="183" s="100" customFormat="1" ht="18.75" customHeight="1" spans="1:4">
      <c r="A183" s="97"/>
      <c r="B183" s="114"/>
      <c r="C183" s="112" t="s">
        <v>1603</v>
      </c>
      <c r="D183" s="117"/>
    </row>
    <row r="184" s="100" customFormat="1" ht="18.75" customHeight="1" spans="1:4">
      <c r="A184" s="112"/>
      <c r="B184" s="113"/>
      <c r="C184" s="97" t="s">
        <v>1604</v>
      </c>
      <c r="D184" s="117"/>
    </row>
    <row r="185" s="100" customFormat="1" ht="18.75" customHeight="1" spans="1:4">
      <c r="A185" s="97"/>
      <c r="B185" s="114"/>
      <c r="C185" s="97" t="s">
        <v>1605</v>
      </c>
      <c r="D185" s="115">
        <v>173</v>
      </c>
    </row>
    <row r="186" s="100" customFormat="1" ht="18.75" customHeight="1" spans="1:4">
      <c r="A186" s="97"/>
      <c r="B186" s="114"/>
      <c r="C186" s="110" t="s">
        <v>1606</v>
      </c>
      <c r="D186" s="115"/>
    </row>
    <row r="187" s="100" customFormat="1" ht="18.75" customHeight="1" spans="1:4">
      <c r="A187" s="110"/>
      <c r="B187" s="111"/>
      <c r="C187" s="112" t="s">
        <v>1607</v>
      </c>
      <c r="D187" s="113"/>
    </row>
    <row r="188" s="100" customFormat="1" ht="18.75" customHeight="1" spans="1:4">
      <c r="A188" s="112"/>
      <c r="B188" s="113"/>
      <c r="C188" s="97" t="s">
        <v>1608</v>
      </c>
      <c r="D188" s="114"/>
    </row>
    <row r="189" s="100" customFormat="1" ht="18.75" customHeight="1" spans="1:4">
      <c r="A189" s="97"/>
      <c r="B189" s="114"/>
      <c r="C189" s="97" t="s">
        <v>1609</v>
      </c>
      <c r="D189" s="114"/>
    </row>
    <row r="190" s="100" customFormat="1" ht="18.75" customHeight="1" spans="1:4">
      <c r="A190" s="97"/>
      <c r="B190" s="114"/>
      <c r="C190" s="97" t="s">
        <v>1610</v>
      </c>
      <c r="D190" s="118"/>
    </row>
    <row r="191" s="100" customFormat="1" ht="18.75" customHeight="1" spans="1:4">
      <c r="A191" s="97"/>
      <c r="B191" s="114"/>
      <c r="C191" s="97" t="s">
        <v>1611</v>
      </c>
      <c r="D191" s="113">
        <f>SUM(D192:D206)</f>
        <v>10711</v>
      </c>
    </row>
    <row r="192" s="100" customFormat="1" ht="18.75" customHeight="1" spans="1:4">
      <c r="A192" s="97"/>
      <c r="B192" s="114"/>
      <c r="C192" s="97" t="s">
        <v>1612</v>
      </c>
      <c r="D192" s="114"/>
    </row>
    <row r="193" s="100" customFormat="1" ht="18.75" customHeight="1" spans="1:4">
      <c r="A193" s="97"/>
      <c r="B193" s="114"/>
      <c r="C193" s="97" t="s">
        <v>1613</v>
      </c>
      <c r="D193" s="114"/>
    </row>
    <row r="194" s="100" customFormat="1" ht="18.75" customHeight="1" spans="1:4">
      <c r="A194" s="97"/>
      <c r="B194" s="114"/>
      <c r="C194" s="116" t="s">
        <v>1614</v>
      </c>
      <c r="D194" s="115">
        <v>2073</v>
      </c>
    </row>
    <row r="195" s="100" customFormat="1" ht="18.75" customHeight="1" spans="1:4">
      <c r="A195" s="116"/>
      <c r="B195" s="117"/>
      <c r="C195" s="116" t="s">
        <v>1615</v>
      </c>
      <c r="D195" s="114"/>
    </row>
    <row r="196" s="100" customFormat="1" ht="18.75" customHeight="1" spans="1:4">
      <c r="A196" s="116"/>
      <c r="B196" s="117"/>
      <c r="C196" s="97" t="s">
        <v>1616</v>
      </c>
      <c r="D196" s="114"/>
    </row>
    <row r="197" s="100" customFormat="1" ht="18.75" customHeight="1" spans="1:4">
      <c r="A197" s="97"/>
      <c r="B197" s="114"/>
      <c r="C197" s="97" t="s">
        <v>1617</v>
      </c>
      <c r="D197" s="114"/>
    </row>
    <row r="198" s="100" customFormat="1" ht="18.75" customHeight="1" spans="1:4">
      <c r="A198" s="97"/>
      <c r="B198" s="114"/>
      <c r="C198" s="112" t="s">
        <v>1618</v>
      </c>
      <c r="D198" s="117"/>
    </row>
    <row r="199" s="100" customFormat="1" ht="18.75" customHeight="1" spans="1:4">
      <c r="A199" s="112"/>
      <c r="B199" s="113"/>
      <c r="C199" s="97" t="s">
        <v>1619</v>
      </c>
      <c r="D199" s="117"/>
    </row>
    <row r="200" s="100" customFormat="1" ht="18.75" customHeight="1" spans="1:4">
      <c r="A200" s="97"/>
      <c r="B200" s="114"/>
      <c r="C200" s="97" t="s">
        <v>1620</v>
      </c>
      <c r="D200" s="114"/>
    </row>
    <row r="201" s="100" customFormat="1" ht="18.75" customHeight="1" spans="1:4">
      <c r="A201" s="97"/>
      <c r="B201" s="114"/>
      <c r="C201" s="110" t="s">
        <v>1621</v>
      </c>
      <c r="D201" s="114"/>
    </row>
    <row r="202" s="100" customFormat="1" ht="18.75" customHeight="1" spans="1:4">
      <c r="A202" s="110"/>
      <c r="B202" s="111"/>
      <c r="C202" s="112" t="s">
        <v>1622</v>
      </c>
      <c r="D202" s="113">
        <v>333</v>
      </c>
    </row>
    <row r="203" s="100" customFormat="1" ht="18.75" customHeight="1" spans="1:4">
      <c r="A203" s="112"/>
      <c r="B203" s="113"/>
      <c r="C203" s="97" t="s">
        <v>1623</v>
      </c>
      <c r="D203" s="115">
        <v>2305</v>
      </c>
    </row>
    <row r="204" s="100" customFormat="1" ht="18.75" customHeight="1" spans="1:4">
      <c r="A204" s="97"/>
      <c r="B204" s="114"/>
      <c r="C204" s="97" t="s">
        <v>1624</v>
      </c>
      <c r="D204" s="115">
        <v>301</v>
      </c>
    </row>
    <row r="205" s="100" customFormat="1" ht="18.75" customHeight="1" spans="1:4">
      <c r="A205" s="97"/>
      <c r="B205" s="114"/>
      <c r="C205" s="97" t="s">
        <v>1625</v>
      </c>
      <c r="D205" s="118">
        <v>5699</v>
      </c>
    </row>
    <row r="206" s="100" customFormat="1" ht="18.75" customHeight="1" spans="1:4">
      <c r="A206" s="97"/>
      <c r="B206" s="114"/>
      <c r="C206" s="97" t="s">
        <v>1626</v>
      </c>
      <c r="D206" s="113"/>
    </row>
    <row r="207" s="100" customFormat="1" ht="18.75" customHeight="1" spans="1:4">
      <c r="A207" s="97"/>
      <c r="B207" s="114"/>
      <c r="C207" s="97" t="s">
        <v>1627</v>
      </c>
      <c r="D207" s="115">
        <v>31</v>
      </c>
    </row>
    <row r="208" s="100" customFormat="1" ht="18.75" customHeight="1" spans="1:4">
      <c r="A208" s="97"/>
      <c r="B208" s="114"/>
      <c r="C208" s="97" t="s">
        <v>1628</v>
      </c>
      <c r="D208" s="114"/>
    </row>
    <row r="209" s="100" customFormat="1" ht="18.75" customHeight="1" spans="1:4">
      <c r="A209" s="97"/>
      <c r="B209" s="114"/>
      <c r="C209" s="116" t="s">
        <v>1629</v>
      </c>
      <c r="D209" s="114"/>
    </row>
    <row r="210" s="100" customFormat="1" ht="18.75" customHeight="1" spans="1:4">
      <c r="A210" s="116"/>
      <c r="B210" s="117"/>
      <c r="C210" s="116" t="s">
        <v>1630</v>
      </c>
      <c r="D210" s="114"/>
    </row>
    <row r="211" s="100" customFormat="1" ht="18.75" customHeight="1" spans="1:4">
      <c r="A211" s="116"/>
      <c r="B211" s="117"/>
      <c r="C211" s="97" t="s">
        <v>1631</v>
      </c>
      <c r="D211" s="114"/>
    </row>
    <row r="212" s="100" customFormat="1" ht="18.75" customHeight="1" spans="1:4">
      <c r="A212" s="97"/>
      <c r="B212" s="114"/>
      <c r="C212" s="97" t="s">
        <v>1632</v>
      </c>
      <c r="D212" s="114"/>
    </row>
    <row r="213" s="100" customFormat="1" ht="18.75" customHeight="1" spans="1:4">
      <c r="A213" s="97"/>
      <c r="B213" s="114"/>
      <c r="C213" s="112" t="s">
        <v>1633</v>
      </c>
      <c r="D213" s="117"/>
    </row>
    <row r="214" s="100" customFormat="1" ht="18.75" customHeight="1" spans="1:4">
      <c r="A214" s="112"/>
      <c r="B214" s="113"/>
      <c r="C214" s="97" t="s">
        <v>1634</v>
      </c>
      <c r="D214" s="117"/>
    </row>
    <row r="215" s="100" customFormat="1" ht="18.75" customHeight="1" spans="1:4">
      <c r="A215" s="97"/>
      <c r="B215" s="114"/>
      <c r="C215" s="97" t="s">
        <v>1635</v>
      </c>
      <c r="D215" s="114"/>
    </row>
    <row r="216" s="100" customFormat="1" ht="18.75" customHeight="1" spans="1:4">
      <c r="A216" s="97"/>
      <c r="B216" s="114"/>
      <c r="C216" s="110" t="s">
        <v>1636</v>
      </c>
      <c r="D216" s="114"/>
    </row>
    <row r="217" s="100" customFormat="1" ht="18.75" customHeight="1" spans="1:4">
      <c r="A217" s="110"/>
      <c r="B217" s="111"/>
      <c r="C217" s="112" t="s">
        <v>1637</v>
      </c>
      <c r="D217" s="113"/>
    </row>
    <row r="218" s="100" customFormat="1" ht="18.75" customHeight="1" spans="1:4">
      <c r="A218" s="112"/>
      <c r="B218" s="113"/>
      <c r="C218" s="97" t="s">
        <v>1638</v>
      </c>
      <c r="D218" s="114"/>
    </row>
    <row r="219" s="100" customFormat="1" ht="18.75" customHeight="1" spans="1:4">
      <c r="A219" s="97"/>
      <c r="B219" s="114"/>
      <c r="C219" s="97" t="s">
        <v>1639</v>
      </c>
      <c r="D219" s="114"/>
    </row>
    <row r="220" s="100" customFormat="1" ht="18.75" customHeight="1" spans="1:4">
      <c r="A220" s="97"/>
      <c r="B220" s="114"/>
      <c r="C220" s="97" t="s">
        <v>1640</v>
      </c>
      <c r="D220" s="111"/>
    </row>
    <row r="221" s="100" customFormat="1" ht="18.75" customHeight="1" spans="1:4">
      <c r="A221" s="97"/>
      <c r="B221" s="114"/>
      <c r="C221" s="97" t="s">
        <v>1641</v>
      </c>
      <c r="D221" s="113"/>
    </row>
    <row r="222" s="100" customFormat="1" ht="18.75" customHeight="1" spans="1:4">
      <c r="A222" s="97"/>
      <c r="B222" s="114"/>
      <c r="C222" s="97" t="s">
        <v>1642</v>
      </c>
      <c r="D222" s="115">
        <v>31</v>
      </c>
    </row>
    <row r="223" s="100" customFormat="1" ht="18.75" customHeight="1" spans="1:4">
      <c r="A223" s="97"/>
      <c r="B223" s="114"/>
      <c r="C223" s="97" t="s">
        <v>1643</v>
      </c>
      <c r="D223" s="114"/>
    </row>
    <row r="224" s="100" customFormat="1" ht="18.75" hidden="1" customHeight="1" spans="1:4">
      <c r="A224" s="97"/>
      <c r="B224" s="114"/>
      <c r="C224" s="116" t="s">
        <v>1644</v>
      </c>
      <c r="D224" s="114"/>
    </row>
    <row r="225" s="100" customFormat="1" ht="18.75" hidden="1" customHeight="1" spans="1:4">
      <c r="A225" s="116"/>
      <c r="B225" s="117"/>
      <c r="C225" s="116" t="s">
        <v>1645</v>
      </c>
      <c r="D225" s="114"/>
    </row>
    <row r="226" s="100" customFormat="1" ht="18.75" hidden="1" customHeight="1" spans="1:4">
      <c r="A226" s="116"/>
      <c r="B226" s="117"/>
      <c r="C226" s="97" t="s">
        <v>1646</v>
      </c>
      <c r="D226" s="114"/>
    </row>
    <row r="227" s="100" customFormat="1" ht="18.75" hidden="1" customHeight="1" spans="1:4">
      <c r="A227" s="97"/>
      <c r="B227" s="114"/>
      <c r="C227" s="97" t="s">
        <v>1647</v>
      </c>
      <c r="D227" s="114"/>
    </row>
    <row r="228" s="100" customFormat="1" ht="18.75" hidden="1" customHeight="1" spans="1:4">
      <c r="A228" s="97"/>
      <c r="B228" s="114"/>
      <c r="C228" s="112" t="s">
        <v>1648</v>
      </c>
      <c r="D228" s="117"/>
    </row>
    <row r="229" s="100" customFormat="1" ht="18.75" hidden="1" customHeight="1" spans="1:4">
      <c r="A229" s="112"/>
      <c r="B229" s="113"/>
      <c r="C229" s="97" t="s">
        <v>1649</v>
      </c>
      <c r="D229" s="117"/>
    </row>
    <row r="230" s="100" customFormat="1" ht="18.75" hidden="1" customHeight="1" spans="1:4">
      <c r="A230" s="97"/>
      <c r="B230" s="114"/>
      <c r="C230" s="97" t="s">
        <v>1650</v>
      </c>
      <c r="D230" s="114"/>
    </row>
    <row r="231" s="100" customFormat="1" ht="18.75" hidden="1" customHeight="1" spans="1:4">
      <c r="A231" s="97"/>
      <c r="B231" s="114"/>
      <c r="C231" s="110" t="s">
        <v>1651</v>
      </c>
      <c r="D231" s="114"/>
    </row>
    <row r="232" s="100" customFormat="1" ht="18.75" hidden="1" customHeight="1" spans="1:4">
      <c r="A232" s="110"/>
      <c r="B232" s="111"/>
      <c r="C232" s="112" t="s">
        <v>1652</v>
      </c>
      <c r="D232" s="113"/>
    </row>
    <row r="233" s="100" customFormat="1" ht="18.75" hidden="1" customHeight="1" spans="1:4">
      <c r="A233" s="112"/>
      <c r="B233" s="113"/>
      <c r="C233" s="97" t="s">
        <v>1653</v>
      </c>
      <c r="D233" s="114"/>
    </row>
    <row r="234" s="100" customFormat="1" ht="18.75" hidden="1" customHeight="1" spans="1:4">
      <c r="A234" s="97"/>
      <c r="B234" s="114"/>
      <c r="C234" s="97" t="s">
        <v>1654</v>
      </c>
      <c r="D234" s="114"/>
    </row>
    <row r="235" s="100" customFormat="1" ht="18.75" hidden="1" customHeight="1" spans="1:4">
      <c r="A235" s="97"/>
      <c r="B235" s="114"/>
      <c r="C235" s="97" t="s">
        <v>1655</v>
      </c>
      <c r="D235" s="111"/>
    </row>
    <row r="236" s="100" customFormat="1" ht="18.75" hidden="1" customHeight="1" spans="1:4">
      <c r="A236" s="97"/>
      <c r="B236" s="114"/>
      <c r="C236" s="97" t="s">
        <v>1656</v>
      </c>
      <c r="D236" s="113"/>
    </row>
    <row r="237" s="100" customFormat="1" ht="18.75" hidden="1" customHeight="1" spans="1:4">
      <c r="A237" s="97"/>
      <c r="B237" s="114"/>
      <c r="C237" s="97" t="s">
        <v>1657</v>
      </c>
      <c r="D237" s="114"/>
    </row>
    <row r="238" s="100" customFormat="1" ht="18.75" hidden="1" customHeight="1" spans="1:4">
      <c r="A238" s="97"/>
      <c r="B238" s="114"/>
      <c r="C238" s="97" t="s">
        <v>839</v>
      </c>
      <c r="D238" s="114"/>
    </row>
    <row r="239" s="100" customFormat="1" ht="18.75" hidden="1" customHeight="1" spans="1:4">
      <c r="A239" s="97"/>
      <c r="B239" s="114"/>
      <c r="C239" s="116" t="s">
        <v>884</v>
      </c>
      <c r="D239" s="114"/>
    </row>
    <row r="240" s="100" customFormat="1" ht="18.75" hidden="1" customHeight="1" spans="1:4">
      <c r="A240" s="116"/>
      <c r="B240" s="117"/>
      <c r="C240" s="116" t="s">
        <v>1658</v>
      </c>
      <c r="D240" s="115"/>
    </row>
    <row r="241" s="100" customFormat="1" ht="18.75" hidden="1" customHeight="1" spans="1:4">
      <c r="A241" s="116"/>
      <c r="B241" s="117"/>
      <c r="C241" s="97" t="s">
        <v>1659</v>
      </c>
      <c r="D241" s="114"/>
    </row>
    <row r="242" s="100" customFormat="1" ht="18.75" hidden="1" customHeight="1" spans="1:4">
      <c r="A242" s="97"/>
      <c r="B242" s="114"/>
      <c r="C242" s="97" t="s">
        <v>1660</v>
      </c>
      <c r="D242" s="114"/>
    </row>
    <row r="243" s="100" customFormat="1" ht="18.75" hidden="1" customHeight="1" spans="1:4">
      <c r="A243" s="97"/>
      <c r="B243" s="114"/>
      <c r="C243" s="112" t="s">
        <v>1661</v>
      </c>
      <c r="D243" s="117"/>
    </row>
    <row r="244" s="100" customFormat="1" ht="18.75" hidden="1" customHeight="1" spans="1:4">
      <c r="A244" s="97"/>
      <c r="B244" s="114"/>
      <c r="C244" s="97"/>
      <c r="D244" s="114"/>
    </row>
    <row r="245" s="100" customFormat="1" ht="18.75" customHeight="1" spans="1:4">
      <c r="A245" s="97" t="s">
        <v>31</v>
      </c>
      <c r="B245" s="115">
        <f>B10+B20+B24+B32</f>
        <v>151510</v>
      </c>
      <c r="C245" s="97" t="s">
        <v>1042</v>
      </c>
      <c r="D245" s="118">
        <f>D5+D21+D32+D92+D119+D162+D166+D191+D207+D223</f>
        <v>111086</v>
      </c>
    </row>
    <row r="246" s="100" customFormat="1" ht="18.75" customHeight="1" spans="1:4">
      <c r="A246" s="97" t="s">
        <v>1103</v>
      </c>
      <c r="B246" s="115">
        <v>1541</v>
      </c>
      <c r="C246" s="97" t="s">
        <v>1104</v>
      </c>
      <c r="D246" s="113"/>
    </row>
    <row r="247" s="100" customFormat="1" ht="18.75" customHeight="1" spans="1:4">
      <c r="A247" s="97" t="s">
        <v>1662</v>
      </c>
      <c r="B247" s="115">
        <v>1541</v>
      </c>
      <c r="C247" s="97" t="s">
        <v>1663</v>
      </c>
      <c r="D247" s="114"/>
    </row>
    <row r="248" s="100" customFormat="1" ht="18.75" customHeight="1" spans="1:4">
      <c r="A248" s="97" t="s">
        <v>1664</v>
      </c>
      <c r="B248" s="114"/>
      <c r="C248" s="97" t="s">
        <v>1665</v>
      </c>
      <c r="D248" s="114"/>
    </row>
    <row r="249" s="100" customFormat="1" ht="18.75" customHeight="1" spans="1:4">
      <c r="A249" s="116" t="s">
        <v>1666</v>
      </c>
      <c r="B249" s="117"/>
      <c r="C249" s="116" t="s">
        <v>1664</v>
      </c>
      <c r="D249" s="114"/>
    </row>
    <row r="250" s="100" customFormat="1" ht="18.75" customHeight="1" spans="1:4">
      <c r="A250" s="116" t="s">
        <v>1667</v>
      </c>
      <c r="B250" s="117"/>
      <c r="C250" s="116" t="s">
        <v>1666</v>
      </c>
      <c r="D250" s="114"/>
    </row>
    <row r="251" s="100" customFormat="1" ht="18.75" customHeight="1" spans="1:4">
      <c r="A251" s="97" t="s">
        <v>1668</v>
      </c>
      <c r="B251" s="114"/>
      <c r="C251" s="97" t="s">
        <v>1667</v>
      </c>
      <c r="D251" s="115"/>
    </row>
    <row r="252" s="100" customFormat="1" ht="18.75" customHeight="1" spans="1:4">
      <c r="A252" s="97" t="s">
        <v>1669</v>
      </c>
      <c r="B252" s="114"/>
      <c r="C252" s="97" t="s">
        <v>1668</v>
      </c>
      <c r="D252" s="114"/>
    </row>
    <row r="253" s="100" customFormat="1" ht="18.75" customHeight="1" spans="1:4">
      <c r="A253" s="112" t="s">
        <v>1670</v>
      </c>
      <c r="B253" s="113"/>
      <c r="C253" s="112" t="s">
        <v>1669</v>
      </c>
      <c r="D253" s="117"/>
    </row>
    <row r="254" s="100" customFormat="1" ht="18.75" customHeight="1" spans="1:4">
      <c r="A254" s="97" t="s">
        <v>1671</v>
      </c>
      <c r="B254" s="114"/>
      <c r="C254" s="97" t="s">
        <v>1670</v>
      </c>
      <c r="D254" s="117"/>
    </row>
    <row r="255" s="100" customFormat="1" ht="18.75" customHeight="1" spans="1:4">
      <c r="A255" s="97" t="s">
        <v>1672</v>
      </c>
      <c r="B255" s="114"/>
      <c r="C255" s="97" t="s">
        <v>1671</v>
      </c>
      <c r="D255" s="114"/>
    </row>
    <row r="256" s="100" customFormat="1" ht="18.75" customHeight="1" spans="1:4">
      <c r="A256" s="110" t="s">
        <v>1673</v>
      </c>
      <c r="B256" s="111"/>
      <c r="C256" s="110" t="s">
        <v>1672</v>
      </c>
      <c r="D256" s="114"/>
    </row>
    <row r="257" s="100" customFormat="1" ht="18.75" customHeight="1" spans="1:4">
      <c r="A257" s="112" t="s">
        <v>1674</v>
      </c>
      <c r="B257" s="113"/>
      <c r="C257" s="112" t="s">
        <v>1675</v>
      </c>
      <c r="D257" s="113"/>
    </row>
    <row r="258" s="100" customFormat="1" ht="18.75" customHeight="1" spans="1:4">
      <c r="A258" s="97" t="s">
        <v>1676</v>
      </c>
      <c r="B258" s="114"/>
      <c r="C258" s="97" t="s">
        <v>1677</v>
      </c>
      <c r="D258" s="114"/>
    </row>
    <row r="259" s="100" customFormat="1" ht="18.75" customHeight="1" spans="1:4">
      <c r="A259" s="97" t="s">
        <v>1678</v>
      </c>
      <c r="B259" s="115">
        <v>7789</v>
      </c>
      <c r="C259" s="97" t="s">
        <v>1679</v>
      </c>
      <c r="D259" s="114"/>
    </row>
    <row r="260" s="100" customFormat="1" ht="18.75" customHeight="1" spans="1:4">
      <c r="A260" s="97" t="s">
        <v>1680</v>
      </c>
      <c r="B260" s="115">
        <v>7789</v>
      </c>
      <c r="C260" s="97" t="s">
        <v>1681</v>
      </c>
      <c r="D260" s="111" t="s">
        <v>1682</v>
      </c>
    </row>
    <row r="261" s="100" customFormat="1" ht="18.75" customHeight="1" spans="1:4">
      <c r="A261" s="97" t="s">
        <v>1175</v>
      </c>
      <c r="B261" s="114"/>
      <c r="C261" s="97" t="s">
        <v>1683</v>
      </c>
      <c r="D261" s="113">
        <v>53354</v>
      </c>
    </row>
    <row r="262" s="100" customFormat="1" ht="18.75" customHeight="1" spans="1:4">
      <c r="A262" s="97" t="s">
        <v>1684</v>
      </c>
      <c r="B262" s="114"/>
      <c r="C262" s="97" t="s">
        <v>1685</v>
      </c>
      <c r="D262" s="115">
        <v>39000</v>
      </c>
    </row>
    <row r="263" s="100" customFormat="1" ht="18.75" customHeight="1" spans="1:4">
      <c r="A263" s="97" t="s">
        <v>1686</v>
      </c>
      <c r="B263" s="114" t="s">
        <v>1687</v>
      </c>
      <c r="C263" s="97" t="s">
        <v>1688</v>
      </c>
      <c r="D263" s="114"/>
    </row>
    <row r="264" s="100" customFormat="1" ht="18.75" customHeight="1" spans="1:4">
      <c r="A264" s="116" t="s">
        <v>1689</v>
      </c>
      <c r="B264" s="117"/>
      <c r="C264" s="116" t="s">
        <v>1690</v>
      </c>
      <c r="D264" s="114"/>
    </row>
    <row r="265" s="100" customFormat="1" ht="18.75" customHeight="1" spans="1:4">
      <c r="A265" s="116" t="s">
        <v>1691</v>
      </c>
      <c r="B265" s="117"/>
      <c r="C265" s="116" t="s">
        <v>1692</v>
      </c>
      <c r="D265" s="114"/>
    </row>
    <row r="266" s="100" customFormat="1" ht="18.75" customHeight="1" spans="1:4">
      <c r="A266" s="97" t="s">
        <v>1693</v>
      </c>
      <c r="B266" s="114"/>
      <c r="C266" s="97" t="s">
        <v>1694</v>
      </c>
      <c r="D266" s="114"/>
    </row>
    <row r="267" s="100" customFormat="1" ht="18.75" customHeight="1" spans="1:4">
      <c r="A267" s="97" t="s">
        <v>1695</v>
      </c>
      <c r="B267" s="114"/>
      <c r="C267" s="97" t="s">
        <v>1696</v>
      </c>
      <c r="D267" s="114"/>
    </row>
    <row r="268" s="100" customFormat="1" ht="18.75" customHeight="1" spans="1:4">
      <c r="A268" s="112" t="s">
        <v>1697</v>
      </c>
      <c r="B268" s="113"/>
      <c r="C268" s="112" t="s">
        <v>1698</v>
      </c>
      <c r="D268" s="117"/>
    </row>
    <row r="269" s="100" customFormat="1" ht="18.75" customHeight="1" spans="1:4">
      <c r="A269" s="97" t="s">
        <v>1699</v>
      </c>
      <c r="B269" s="114"/>
      <c r="C269" s="97" t="s">
        <v>1700</v>
      </c>
      <c r="D269" s="117"/>
    </row>
    <row r="270" s="100" customFormat="1" ht="18.75" customHeight="1" spans="1:4">
      <c r="A270" s="97" t="s">
        <v>1701</v>
      </c>
      <c r="B270" s="114"/>
      <c r="C270" s="97" t="s">
        <v>1702</v>
      </c>
      <c r="D270" s="114"/>
    </row>
    <row r="271" s="100" customFormat="1" ht="18.75" customHeight="1" spans="1:4">
      <c r="A271" s="110" t="s">
        <v>1703</v>
      </c>
      <c r="B271" s="111"/>
      <c r="C271" s="110" t="s">
        <v>1704</v>
      </c>
      <c r="D271" s="114"/>
    </row>
    <row r="272" s="100" customFormat="1" ht="18.75" customHeight="1" spans="1:4">
      <c r="A272" s="112" t="s">
        <v>1705</v>
      </c>
      <c r="B272" s="113"/>
      <c r="C272" s="112" t="s">
        <v>1706</v>
      </c>
      <c r="D272" s="113"/>
    </row>
    <row r="273" s="100" customFormat="1" ht="18.75" customHeight="1" spans="1:4">
      <c r="A273" s="97" t="s">
        <v>1707</v>
      </c>
      <c r="B273" s="114"/>
      <c r="C273" s="97" t="s">
        <v>1708</v>
      </c>
      <c r="D273" s="114"/>
    </row>
    <row r="274" s="100" customFormat="1" ht="18.75" customHeight="1" spans="1:4">
      <c r="A274" s="97" t="s">
        <v>1709</v>
      </c>
      <c r="B274" s="114"/>
      <c r="C274" s="97" t="s">
        <v>1710</v>
      </c>
      <c r="D274" s="114"/>
    </row>
    <row r="275" s="100" customFormat="1" ht="18.75" customHeight="1" spans="1:4">
      <c r="A275" s="97" t="s">
        <v>1711</v>
      </c>
      <c r="B275" s="114"/>
      <c r="C275" s="97" t="s">
        <v>1712</v>
      </c>
      <c r="D275" s="111"/>
    </row>
    <row r="276" s="100" customFormat="1" ht="18.75" customHeight="1" spans="1:4">
      <c r="A276" s="97" t="s">
        <v>1713</v>
      </c>
      <c r="B276" s="114"/>
      <c r="C276" s="97" t="s">
        <v>1714</v>
      </c>
      <c r="D276" s="113"/>
    </row>
    <row r="277" s="100" customFormat="1" ht="18.75" customHeight="1" spans="1:4">
      <c r="A277" s="97" t="s">
        <v>1715</v>
      </c>
      <c r="B277" s="114"/>
      <c r="C277" s="97" t="s">
        <v>1716</v>
      </c>
      <c r="D277" s="114"/>
    </row>
    <row r="278" s="100" customFormat="1" ht="18.75" customHeight="1" spans="1:4">
      <c r="A278" s="97" t="s">
        <v>1717</v>
      </c>
      <c r="B278" s="114"/>
      <c r="C278" s="97" t="s">
        <v>1718</v>
      </c>
      <c r="D278" s="114"/>
    </row>
    <row r="279" s="100" customFormat="1" ht="18.75" customHeight="1" spans="1:4">
      <c r="A279" s="116" t="s">
        <v>1719</v>
      </c>
      <c r="B279" s="117"/>
      <c r="C279" s="116" t="s">
        <v>1720</v>
      </c>
      <c r="D279" s="114"/>
    </row>
    <row r="280" s="100" customFormat="1" ht="18.75" customHeight="1" spans="1:4">
      <c r="A280" s="116" t="s">
        <v>1721</v>
      </c>
      <c r="B280" s="117"/>
      <c r="C280" s="116" t="s">
        <v>1722</v>
      </c>
      <c r="D280" s="114"/>
    </row>
    <row r="281" s="100" customFormat="1" ht="18.75" customHeight="1" spans="1:4">
      <c r="A281" s="97" t="s">
        <v>1723</v>
      </c>
      <c r="B281" s="114"/>
      <c r="C281" s="97" t="s">
        <v>1724</v>
      </c>
      <c r="D281" s="114"/>
    </row>
    <row r="282" s="100" customFormat="1" ht="18.75" customHeight="1" spans="1:4">
      <c r="A282" s="97" t="s">
        <v>1725</v>
      </c>
      <c r="B282" s="114"/>
      <c r="C282" s="97" t="s">
        <v>1726</v>
      </c>
      <c r="D282" s="114"/>
    </row>
    <row r="283" s="100" customFormat="1" ht="18.75" customHeight="1" spans="1:4">
      <c r="A283" s="112" t="s">
        <v>1727</v>
      </c>
      <c r="B283" s="113"/>
      <c r="C283" s="112" t="s">
        <v>1728</v>
      </c>
      <c r="D283" s="117"/>
    </row>
    <row r="284" s="100" customFormat="1" ht="18.75" customHeight="1" spans="1:4">
      <c r="A284" s="97" t="s">
        <v>1729</v>
      </c>
      <c r="B284" s="114"/>
      <c r="C284" s="97" t="s">
        <v>1730</v>
      </c>
      <c r="D284" s="117"/>
    </row>
    <row r="285" s="100" customFormat="1" ht="18.75" customHeight="1" spans="1:4">
      <c r="A285" s="97" t="s">
        <v>1731</v>
      </c>
      <c r="B285" s="114"/>
      <c r="C285" s="97" t="s">
        <v>1732</v>
      </c>
      <c r="D285" s="114"/>
    </row>
    <row r="286" s="100" customFormat="1" ht="18.75" customHeight="1" spans="1:4">
      <c r="A286" s="110" t="s">
        <v>1733</v>
      </c>
      <c r="B286" s="111"/>
      <c r="C286" s="110" t="s">
        <v>1734</v>
      </c>
      <c r="D286" s="114"/>
    </row>
    <row r="287" s="100" customFormat="1" ht="18.75" customHeight="1" spans="1:4">
      <c r="A287" s="112" t="s">
        <v>1735</v>
      </c>
      <c r="B287" s="113"/>
      <c r="C287" s="112" t="s">
        <v>1736</v>
      </c>
      <c r="D287" s="113"/>
    </row>
    <row r="288" s="100" customFormat="1" ht="18.75" customHeight="1" spans="1:4">
      <c r="A288" s="97" t="s">
        <v>1737</v>
      </c>
      <c r="B288" s="114"/>
      <c r="C288" s="97" t="s">
        <v>1738</v>
      </c>
      <c r="D288" s="114"/>
    </row>
    <row r="289" s="100" customFormat="1" ht="18.75" customHeight="1" spans="1:4">
      <c r="A289" s="97" t="s">
        <v>1707</v>
      </c>
      <c r="B289" s="114"/>
      <c r="C289" s="97" t="s">
        <v>1739</v>
      </c>
      <c r="D289" s="115"/>
    </row>
    <row r="290" s="100" customFormat="1" ht="18.75" customHeight="1" spans="1:4">
      <c r="A290" s="97" t="s">
        <v>1740</v>
      </c>
      <c r="B290" s="114"/>
      <c r="C290" s="97" t="s">
        <v>1741</v>
      </c>
      <c r="D290" s="120"/>
    </row>
    <row r="291" s="100" customFormat="1" ht="18.75" customHeight="1" spans="1:4">
      <c r="A291" s="97" t="s">
        <v>1742</v>
      </c>
      <c r="B291" s="115"/>
      <c r="C291" s="97" t="s">
        <v>1743</v>
      </c>
      <c r="D291" s="120"/>
    </row>
    <row r="292" s="100" customFormat="1" ht="18.75" customHeight="1" spans="1:4">
      <c r="A292" s="97" t="s">
        <v>1744</v>
      </c>
      <c r="B292" s="115"/>
      <c r="C292" s="97" t="s">
        <v>1745</v>
      </c>
      <c r="D292" s="120"/>
    </row>
    <row r="293" s="100" customFormat="1" ht="18.75" customHeight="1" spans="1:4">
      <c r="A293" s="97" t="s">
        <v>1746</v>
      </c>
      <c r="B293" s="115"/>
      <c r="C293" s="97" t="s">
        <v>1747</v>
      </c>
      <c r="D293" s="120"/>
    </row>
    <row r="294" s="100" customFormat="1" ht="18.75" customHeight="1" spans="1:4">
      <c r="A294" s="116" t="s">
        <v>1748</v>
      </c>
      <c r="B294" s="117"/>
      <c r="C294" s="116" t="s">
        <v>1749</v>
      </c>
      <c r="D294" s="120"/>
    </row>
    <row r="295" s="100" customFormat="1" ht="18.75" customHeight="1" spans="1:4">
      <c r="A295" s="116"/>
      <c r="B295" s="117"/>
      <c r="C295" s="116" t="s">
        <v>1178</v>
      </c>
      <c r="D295" s="120"/>
    </row>
    <row r="296" s="100" customFormat="1" ht="18.75" customHeight="1" spans="1:4">
      <c r="A296" s="97"/>
      <c r="B296" s="114"/>
      <c r="C296" s="97" t="s">
        <v>1750</v>
      </c>
      <c r="D296" s="120"/>
    </row>
    <row r="297" s="100" customFormat="1" ht="18.75" customHeight="1" spans="1:4">
      <c r="A297" s="97"/>
      <c r="B297" s="114"/>
      <c r="C297" s="97"/>
      <c r="D297" s="120"/>
    </row>
    <row r="298" s="100" customFormat="1" ht="18.75" customHeight="1" spans="1:4">
      <c r="A298" s="112"/>
      <c r="B298" s="113"/>
      <c r="C298" s="116"/>
      <c r="D298" s="120"/>
    </row>
    <row r="299" s="100" customFormat="1" ht="18.75" customHeight="1" spans="1:4">
      <c r="A299" s="97"/>
      <c r="B299" s="114"/>
      <c r="C299" s="97"/>
      <c r="D299" s="120"/>
    </row>
    <row r="300" s="100" customFormat="1" ht="24" customHeight="1" spans="1:4">
      <c r="A300" s="97" t="s">
        <v>1190</v>
      </c>
      <c r="B300" s="115">
        <f>B245+B246+B257+B259+B261+B263+B279</f>
        <v>203440</v>
      </c>
      <c r="C300" s="97" t="s">
        <v>1191</v>
      </c>
      <c r="D300" s="115">
        <f>D245+D246+D260+D262+D279+D295</f>
        <v>203440</v>
      </c>
    </row>
  </sheetData>
  <autoFilter ref="A4:D243">
    <extLst/>
  </autoFilter>
  <mergeCells count="4">
    <mergeCell ref="A1:D1"/>
    <mergeCell ref="C2:D2"/>
    <mergeCell ref="A3:B3"/>
    <mergeCell ref="C3:D3"/>
  </mergeCells>
  <printOptions horizontalCentered="1"/>
  <pageMargins left="0.468055555555556" right="0.468055555555556" top="0.590277777777778" bottom="0.468055555555556" header="0.310416666666667" footer="0.310416666666667"/>
  <pageSetup paperSize="9" scale="58"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24"/>
  <sheetViews>
    <sheetView workbookViewId="0">
      <selection activeCell="B14" sqref="B14"/>
    </sheetView>
  </sheetViews>
  <sheetFormatPr defaultColWidth="9" defaultRowHeight="14.25" outlineLevelCol="2"/>
  <cols>
    <col min="1" max="1" width="10.375" style="93" customWidth="1"/>
    <col min="2" max="2" width="72.5" style="93" customWidth="1"/>
    <col min="3" max="3" width="11.75" style="93" customWidth="1"/>
    <col min="4" max="16384" width="9" style="93"/>
  </cols>
  <sheetData>
    <row r="2" s="92" customFormat="1" ht="29.1" customHeight="1" spans="1:3">
      <c r="A2" s="94" t="s">
        <v>1751</v>
      </c>
      <c r="B2" s="94"/>
      <c r="C2" s="94"/>
    </row>
    <row r="3" ht="20.1" customHeight="1" spans="3:3">
      <c r="C3" s="95" t="s">
        <v>1</v>
      </c>
    </row>
    <row r="4" ht="27.95" customHeight="1" spans="1:3">
      <c r="A4" s="96" t="s">
        <v>1327</v>
      </c>
      <c r="B4" s="96" t="s">
        <v>1328</v>
      </c>
      <c r="C4" s="96" t="s">
        <v>1194</v>
      </c>
    </row>
    <row r="5" s="75" customFormat="1" ht="23.1" customHeight="1" spans="1:3">
      <c r="A5" s="97" t="s">
        <v>1329</v>
      </c>
      <c r="B5" s="97" t="s">
        <v>1752</v>
      </c>
      <c r="C5" s="98">
        <f>+C6+C13</f>
        <v>1541</v>
      </c>
    </row>
    <row r="6" s="75" customFormat="1" ht="23.1" customHeight="1" spans="1:3">
      <c r="A6" s="97" t="s">
        <v>1391</v>
      </c>
      <c r="B6" s="97" t="s">
        <v>1392</v>
      </c>
      <c r="C6" s="98">
        <f>C7+C10</f>
        <v>236</v>
      </c>
    </row>
    <row r="7" s="75" customFormat="1" ht="23.1" customHeight="1" spans="1:3">
      <c r="A7" s="97" t="s">
        <v>1753</v>
      </c>
      <c r="B7" s="97" t="s">
        <v>1754</v>
      </c>
      <c r="C7" s="98">
        <f t="shared" ref="C7:C10" si="0">C8</f>
        <v>230</v>
      </c>
    </row>
    <row r="8" s="75" customFormat="1" ht="23.1" customHeight="1" spans="1:3">
      <c r="A8" s="97" t="s">
        <v>1755</v>
      </c>
      <c r="B8" s="97" t="s">
        <v>1756</v>
      </c>
      <c r="C8" s="98">
        <f t="shared" si="0"/>
        <v>230</v>
      </c>
    </row>
    <row r="9" s="75" customFormat="1" ht="23.1" customHeight="1" spans="1:3">
      <c r="A9" s="97" t="s">
        <v>1755</v>
      </c>
      <c r="B9" s="97" t="s">
        <v>1757</v>
      </c>
      <c r="C9" s="98">
        <v>230</v>
      </c>
    </row>
    <row r="10" s="75" customFormat="1" ht="23.1" customHeight="1" spans="1:3">
      <c r="A10" s="97" t="s">
        <v>1758</v>
      </c>
      <c r="B10" s="97" t="s">
        <v>1759</v>
      </c>
      <c r="C10" s="98">
        <f t="shared" si="0"/>
        <v>6</v>
      </c>
    </row>
    <row r="11" s="75" customFormat="1" ht="23.1" customHeight="1" spans="1:3">
      <c r="A11" s="97" t="s">
        <v>1760</v>
      </c>
      <c r="B11" s="97" t="s">
        <v>1761</v>
      </c>
      <c r="C11" s="98">
        <v>6</v>
      </c>
    </row>
    <row r="12" s="75" customFormat="1" ht="23.1" customHeight="1" spans="1:3">
      <c r="A12" s="97" t="s">
        <v>1760</v>
      </c>
      <c r="B12" s="97" t="s">
        <v>1762</v>
      </c>
      <c r="C12" s="98">
        <v>6</v>
      </c>
    </row>
    <row r="13" s="75" customFormat="1" ht="23.1" customHeight="1" spans="1:3">
      <c r="A13" s="97" t="s">
        <v>1763</v>
      </c>
      <c r="B13" s="97" t="s">
        <v>1764</v>
      </c>
      <c r="C13" s="98">
        <f>C14</f>
        <v>1305</v>
      </c>
    </row>
    <row r="14" s="75" customFormat="1" ht="23.1" customHeight="1" spans="1:3">
      <c r="A14" s="97" t="s">
        <v>1765</v>
      </c>
      <c r="B14" s="97" t="s">
        <v>1766</v>
      </c>
      <c r="C14" s="98">
        <f>C15+C19+C21</f>
        <v>1305</v>
      </c>
    </row>
    <row r="15" s="75" customFormat="1" ht="23.1" customHeight="1" spans="1:3">
      <c r="A15" s="97" t="s">
        <v>1767</v>
      </c>
      <c r="B15" s="97" t="s">
        <v>1768</v>
      </c>
      <c r="C15" s="98">
        <f>C16+C17+C18</f>
        <v>1164</v>
      </c>
    </row>
    <row r="16" s="75" customFormat="1" ht="23.1" customHeight="1" spans="1:3">
      <c r="A16" s="97" t="s">
        <v>1767</v>
      </c>
      <c r="B16" s="97" t="s">
        <v>1769</v>
      </c>
      <c r="C16" s="98">
        <v>1000</v>
      </c>
    </row>
    <row r="17" ht="23.1" customHeight="1" spans="1:3">
      <c r="A17" s="97" t="s">
        <v>1767</v>
      </c>
      <c r="B17" s="97" t="s">
        <v>1770</v>
      </c>
      <c r="C17" s="98">
        <v>36</v>
      </c>
    </row>
    <row r="18" ht="23.1" customHeight="1" spans="1:3">
      <c r="A18" s="97" t="s">
        <v>1767</v>
      </c>
      <c r="B18" s="97" t="s">
        <v>1771</v>
      </c>
      <c r="C18" s="98">
        <v>128</v>
      </c>
    </row>
    <row r="19" ht="23.1" customHeight="1" spans="1:3">
      <c r="A19" s="97" t="s">
        <v>1772</v>
      </c>
      <c r="B19" s="97" t="s">
        <v>1773</v>
      </c>
      <c r="C19" s="98">
        <f>C20</f>
        <v>4</v>
      </c>
    </row>
    <row r="20" ht="23.1" customHeight="1" spans="1:3">
      <c r="A20" s="97" t="s">
        <v>1772</v>
      </c>
      <c r="B20" s="99" t="s">
        <v>1774</v>
      </c>
      <c r="C20" s="98">
        <v>4</v>
      </c>
    </row>
    <row r="21" ht="23.1" customHeight="1" spans="1:3">
      <c r="A21" s="97" t="s">
        <v>1775</v>
      </c>
      <c r="B21" s="97" t="s">
        <v>1776</v>
      </c>
      <c r="C21" s="98">
        <f>C22+C23+C24</f>
        <v>137</v>
      </c>
    </row>
    <row r="22" ht="23.1" customHeight="1" spans="1:3">
      <c r="A22" s="97" t="s">
        <v>1775</v>
      </c>
      <c r="B22" s="97" t="s">
        <v>1777</v>
      </c>
      <c r="C22" s="98">
        <v>23</v>
      </c>
    </row>
    <row r="23" ht="23.1" customHeight="1" spans="1:3">
      <c r="A23" s="97" t="s">
        <v>1775</v>
      </c>
      <c r="B23" s="97" t="s">
        <v>1778</v>
      </c>
      <c r="C23" s="98">
        <v>17</v>
      </c>
    </row>
    <row r="24" ht="23.1" customHeight="1" spans="1:3">
      <c r="A24" s="97" t="s">
        <v>1775</v>
      </c>
      <c r="B24" s="97" t="s">
        <v>1779</v>
      </c>
      <c r="C24" s="98">
        <v>97</v>
      </c>
    </row>
  </sheetData>
  <mergeCells count="1">
    <mergeCell ref="A2:C2"/>
  </mergeCells>
  <pageMargins left="0.75" right="0.75" top="1" bottom="1" header="0.51" footer="0.5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5"/>
  <sheetViews>
    <sheetView view="pageBreakPreview" zoomScaleNormal="85" workbookViewId="0">
      <selection activeCell="E6" sqref="E6"/>
    </sheetView>
  </sheetViews>
  <sheetFormatPr defaultColWidth="9" defaultRowHeight="13.5"/>
  <cols>
    <col min="1" max="1" width="33.625" style="81" customWidth="1"/>
    <col min="2" max="2" width="10.125" style="81" customWidth="1"/>
    <col min="3" max="3" width="38.625" style="81" customWidth="1"/>
    <col min="4" max="4" width="9" style="81" customWidth="1"/>
    <col min="5" max="242" width="9" style="81"/>
    <col min="243" max="16384" width="9" style="3"/>
  </cols>
  <sheetData>
    <row r="1" s="81" customFormat="1" ht="36" customHeight="1" spans="1:256">
      <c r="A1" s="82" t="s">
        <v>1780</v>
      </c>
      <c r="B1" s="82"/>
      <c r="C1" s="82"/>
      <c r="D1" s="82"/>
      <c r="II1" s="3"/>
      <c r="IJ1" s="3"/>
      <c r="IK1" s="3"/>
      <c r="IL1" s="3"/>
      <c r="IM1" s="3"/>
      <c r="IN1" s="3"/>
      <c r="IO1" s="3"/>
      <c r="IP1" s="3"/>
      <c r="IQ1" s="3"/>
      <c r="IR1" s="3"/>
      <c r="IS1" s="3"/>
      <c r="IT1" s="3"/>
      <c r="IU1" s="3"/>
      <c r="IV1" s="3"/>
    </row>
    <row r="2" s="81" customFormat="1" ht="24.95" customHeight="1" spans="1:256">
      <c r="A2" s="83"/>
      <c r="B2" s="83"/>
      <c r="C2" s="84" t="s">
        <v>1</v>
      </c>
      <c r="D2" s="84"/>
      <c r="II2" s="3"/>
      <c r="IJ2" s="3"/>
      <c r="IK2" s="3"/>
      <c r="IL2" s="3"/>
      <c r="IM2" s="3"/>
      <c r="IN2" s="3"/>
      <c r="IO2" s="3"/>
      <c r="IP2" s="3"/>
      <c r="IQ2" s="3"/>
      <c r="IR2" s="3"/>
      <c r="IS2" s="3"/>
      <c r="IT2" s="3"/>
      <c r="IU2" s="3"/>
      <c r="IV2" s="3"/>
    </row>
    <row r="3" s="81" customFormat="1" ht="35.1" customHeight="1" spans="1:256">
      <c r="A3" s="85" t="s">
        <v>1781</v>
      </c>
      <c r="B3" s="85"/>
      <c r="C3" s="85" t="s">
        <v>1782</v>
      </c>
      <c r="D3" s="85"/>
      <c r="II3" s="3"/>
      <c r="IJ3" s="3"/>
      <c r="IK3" s="3"/>
      <c r="IL3" s="3"/>
      <c r="IM3" s="3"/>
      <c r="IN3" s="3"/>
      <c r="IO3" s="3"/>
      <c r="IP3" s="3"/>
      <c r="IQ3" s="3"/>
      <c r="IR3" s="3"/>
      <c r="IS3" s="3"/>
      <c r="IT3" s="3"/>
      <c r="IU3" s="3"/>
      <c r="IV3" s="3"/>
    </row>
    <row r="4" s="81" customFormat="1" ht="35.1" customHeight="1" spans="1:256">
      <c r="A4" s="86" t="s">
        <v>1783</v>
      </c>
      <c r="B4" s="87" t="s">
        <v>3</v>
      </c>
      <c r="C4" s="86" t="s">
        <v>1783</v>
      </c>
      <c r="D4" s="87" t="s">
        <v>3</v>
      </c>
      <c r="II4" s="3"/>
      <c r="IJ4" s="3"/>
      <c r="IK4" s="3"/>
      <c r="IL4" s="3"/>
      <c r="IM4" s="3"/>
      <c r="IN4" s="3"/>
      <c r="IO4" s="3"/>
      <c r="IP4" s="3"/>
      <c r="IQ4" s="3"/>
      <c r="IR4" s="3"/>
      <c r="IS4" s="3"/>
      <c r="IT4" s="3"/>
      <c r="IU4" s="3"/>
      <c r="IV4" s="3"/>
    </row>
    <row r="5" s="81" customFormat="1" ht="35.1" customHeight="1" spans="1:256">
      <c r="A5" s="88" t="s">
        <v>1784</v>
      </c>
      <c r="B5" s="89"/>
      <c r="C5" s="88" t="s">
        <v>1785</v>
      </c>
      <c r="D5" s="89">
        <v>41</v>
      </c>
      <c r="II5" s="3"/>
      <c r="IJ5" s="3"/>
      <c r="IK5" s="3"/>
      <c r="IL5" s="3"/>
      <c r="IM5" s="3"/>
      <c r="IN5" s="3"/>
      <c r="IO5" s="3"/>
      <c r="IP5" s="3"/>
      <c r="IQ5" s="3"/>
      <c r="IR5" s="3"/>
      <c r="IS5" s="3"/>
      <c r="IT5" s="3"/>
      <c r="IU5" s="3"/>
      <c r="IV5" s="3"/>
    </row>
    <row r="6" s="81" customFormat="1" ht="35.1" customHeight="1" spans="1:256">
      <c r="A6" s="90" t="s">
        <v>1786</v>
      </c>
      <c r="B6" s="89">
        <v>2000</v>
      </c>
      <c r="C6" s="88" t="s">
        <v>1787</v>
      </c>
      <c r="D6" s="89">
        <v>2000</v>
      </c>
      <c r="II6" s="3"/>
      <c r="IJ6" s="3"/>
      <c r="IK6" s="3"/>
      <c r="IL6" s="3"/>
      <c r="IM6" s="3"/>
      <c r="IN6" s="3"/>
      <c r="IO6" s="3"/>
      <c r="IP6" s="3"/>
      <c r="IQ6" s="3"/>
      <c r="IR6" s="3"/>
      <c r="IS6" s="3"/>
      <c r="IT6" s="3"/>
      <c r="IU6" s="3"/>
      <c r="IV6" s="3"/>
    </row>
    <row r="7" s="81" customFormat="1" ht="35.1" customHeight="1" spans="1:256">
      <c r="A7" s="90" t="s">
        <v>1788</v>
      </c>
      <c r="B7" s="89"/>
      <c r="C7" s="88" t="s">
        <v>1789</v>
      </c>
      <c r="D7" s="89"/>
      <c r="II7" s="3"/>
      <c r="IJ7" s="3"/>
      <c r="IK7" s="3"/>
      <c r="IL7" s="3"/>
      <c r="IM7" s="3"/>
      <c r="IN7" s="3"/>
      <c r="IO7" s="3"/>
      <c r="IP7" s="3"/>
      <c r="IQ7" s="3"/>
      <c r="IR7" s="3"/>
      <c r="IS7" s="3"/>
      <c r="IT7" s="3"/>
      <c r="IU7" s="3"/>
      <c r="IV7" s="3"/>
    </row>
    <row r="8" s="81" customFormat="1" ht="35.1" customHeight="1" spans="1:256">
      <c r="A8" s="90" t="s">
        <v>1790</v>
      </c>
      <c r="B8" s="88"/>
      <c r="C8" s="88" t="s">
        <v>1791</v>
      </c>
      <c r="D8" s="88"/>
      <c r="II8" s="3"/>
      <c r="IJ8" s="3"/>
      <c r="IK8" s="3"/>
      <c r="IL8" s="3"/>
      <c r="IM8" s="3"/>
      <c r="IN8" s="3"/>
      <c r="IO8" s="3"/>
      <c r="IP8" s="3"/>
      <c r="IQ8" s="3"/>
      <c r="IR8" s="3"/>
      <c r="IS8" s="3"/>
      <c r="IT8" s="3"/>
      <c r="IU8" s="3"/>
      <c r="IV8" s="3"/>
    </row>
    <row r="9" s="81" customFormat="1" ht="35.1" customHeight="1" spans="1:256">
      <c r="A9" s="90" t="s">
        <v>1792</v>
      </c>
      <c r="B9" s="89"/>
      <c r="C9" s="90" t="s">
        <v>1793</v>
      </c>
      <c r="D9" s="88"/>
      <c r="II9" s="3"/>
      <c r="IJ9" s="3"/>
      <c r="IK9" s="3"/>
      <c r="IL9" s="3"/>
      <c r="IM9" s="3"/>
      <c r="IN9" s="3"/>
      <c r="IO9" s="3"/>
      <c r="IP9" s="3"/>
      <c r="IQ9" s="3"/>
      <c r="IR9" s="3"/>
      <c r="IS9" s="3"/>
      <c r="IT9" s="3"/>
      <c r="IU9" s="3"/>
      <c r="IV9" s="3"/>
    </row>
    <row r="10" s="81" customFormat="1" ht="35.1" customHeight="1" spans="1:256">
      <c r="A10" s="90"/>
      <c r="B10" s="89"/>
      <c r="C10" s="88"/>
      <c r="D10" s="89"/>
      <c r="II10" s="3"/>
      <c r="IJ10" s="3"/>
      <c r="IK10" s="3"/>
      <c r="IL10" s="3"/>
      <c r="IM10" s="3"/>
      <c r="IN10" s="3"/>
      <c r="IO10" s="3"/>
      <c r="IP10" s="3"/>
      <c r="IQ10" s="3"/>
      <c r="IR10" s="3"/>
      <c r="IS10" s="3"/>
      <c r="IT10" s="3"/>
      <c r="IU10" s="3"/>
      <c r="IV10" s="3"/>
    </row>
    <row r="11" s="81" customFormat="1" ht="35.1" customHeight="1" spans="1:256">
      <c r="A11" s="85" t="s">
        <v>1794</v>
      </c>
      <c r="B11" s="89">
        <f>SUM(B5:B9)</f>
        <v>2000</v>
      </c>
      <c r="C11" s="85" t="s">
        <v>1795</v>
      </c>
      <c r="D11" s="89">
        <f>SUM(D5:D10)</f>
        <v>2041</v>
      </c>
      <c r="II11" s="3"/>
      <c r="IJ11" s="3"/>
      <c r="IK11" s="3"/>
      <c r="IL11" s="3"/>
      <c r="IM11" s="3"/>
      <c r="IN11" s="3"/>
      <c r="IO11" s="3"/>
      <c r="IP11" s="3"/>
      <c r="IQ11" s="3"/>
      <c r="IR11" s="3"/>
      <c r="IS11" s="3"/>
      <c r="IT11" s="3"/>
      <c r="IU11" s="3"/>
      <c r="IV11" s="3"/>
    </row>
    <row r="12" s="81" customFormat="1" ht="35.1" customHeight="1" spans="1:256">
      <c r="A12" s="90" t="s">
        <v>1796</v>
      </c>
      <c r="B12" s="88">
        <v>36</v>
      </c>
      <c r="C12" s="90" t="s">
        <v>1797</v>
      </c>
      <c r="D12" s="88"/>
      <c r="II12" s="3"/>
      <c r="IJ12" s="3"/>
      <c r="IK12" s="3"/>
      <c r="IL12" s="3"/>
      <c r="IM12" s="3"/>
      <c r="IN12" s="3"/>
      <c r="IO12" s="3"/>
      <c r="IP12" s="3"/>
      <c r="IQ12" s="3"/>
      <c r="IR12" s="3"/>
      <c r="IS12" s="3"/>
      <c r="IT12" s="3"/>
      <c r="IU12" s="3"/>
      <c r="IV12" s="3"/>
    </row>
    <row r="13" ht="35.1" customHeight="1" spans="1:4">
      <c r="A13" s="89" t="s">
        <v>1798</v>
      </c>
      <c r="B13" s="89">
        <v>7</v>
      </c>
      <c r="C13" s="89" t="s">
        <v>1799</v>
      </c>
      <c r="D13" s="89">
        <v>2</v>
      </c>
    </row>
    <row r="14" ht="35.1" customHeight="1" spans="1:4">
      <c r="A14" s="89"/>
      <c r="B14" s="89"/>
      <c r="C14" s="89" t="s">
        <v>1800</v>
      </c>
      <c r="D14" s="89"/>
    </row>
    <row r="15" ht="35.1" customHeight="1" spans="1:4">
      <c r="A15" s="91" t="s">
        <v>1801</v>
      </c>
      <c r="B15" s="89">
        <f>SUM(B11:B14)</f>
        <v>2043</v>
      </c>
      <c r="C15" s="91" t="s">
        <v>1802</v>
      </c>
      <c r="D15" s="89">
        <f>SUM(D11:D14)</f>
        <v>2043</v>
      </c>
    </row>
  </sheetData>
  <autoFilter ref="A1:D16">
    <extLst/>
  </autoFilter>
  <mergeCells count="4">
    <mergeCell ref="A1:D1"/>
    <mergeCell ref="C2:D2"/>
    <mergeCell ref="A3:B3"/>
    <mergeCell ref="C3:D3"/>
  </mergeCells>
  <printOptions horizontalCentered="1"/>
  <pageMargins left="0.550694444444444" right="0.35" top="0.790972222222222" bottom="0.790972222222222" header="0.511805555555556" footer="0.511805555555556"/>
  <pageSetup paperSize="9" scale="96"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一般公共预算收入</vt:lpstr>
      <vt:lpstr>一般公共预算支出</vt:lpstr>
      <vt:lpstr>一般预算基本支出经济分类表</vt:lpstr>
      <vt:lpstr>平衡表</vt:lpstr>
      <vt:lpstr>一般转移支付 </vt:lpstr>
      <vt:lpstr>一般预算上级补助 </vt:lpstr>
      <vt:lpstr>政府性基金</vt:lpstr>
      <vt:lpstr>基金预算上级补助 </vt:lpstr>
      <vt:lpstr>国有资本经营预算</vt:lpstr>
      <vt:lpstr>国资预算上级补助</vt:lpstr>
      <vt:lpstr>社保基金预算</vt:lpstr>
      <vt:lpstr>债务</vt:lpstr>
      <vt:lpstr>还本付息</vt:lpstr>
      <vt:lpstr>三公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gpczysk</cp:lastModifiedBy>
  <cp:revision>1</cp:revision>
  <dcterms:created xsi:type="dcterms:W3CDTF">2006-02-13T05:15:00Z</dcterms:created>
  <cp:lastPrinted>2022-08-22T10:13:00Z</cp:lastPrinted>
  <dcterms:modified xsi:type="dcterms:W3CDTF">2025-06-11T08:03:08Z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vt:lpwstr>14</vt:lpwstr>
  </property>
  <property fmtid="{D5CDD505-2E9C-101B-9397-08002B2CF9AE}" pid="4" name="ICV">
    <vt:lpwstr>7BFB15124FBC4832A5D6C37D0287882B_13</vt:lpwstr>
  </property>
</Properties>
</file>